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MKTPlanMRA\Planejamento\2024\Regional\Eventos Regionais\EVENTOS 2024\SALVADOR\Bora de Bike\"/>
    </mc:Choice>
  </mc:AlternateContent>
  <bookViews>
    <workbookView xWindow="0" yWindow="0" windowWidth="23040" windowHeight="9192" tabRatio="664"/>
  </bookViews>
  <sheets>
    <sheet name="Cota ouro" sheetId="4" r:id="rId1"/>
    <sheet name="Cota prata" sheetId="7" r:id="rId2"/>
    <sheet name="Cota bronze" sheetId="10" r:id="rId3"/>
    <sheet name="Cota apoio" sheetId="9" state="hidden" r:id="rId4"/>
  </sheets>
  <definedNames>
    <definedName name="_xlnm.Database">#REF!</definedName>
    <definedName name="CODTERRITORIO">#REF!</definedName>
    <definedName name="DICNOMEBL_Mun">#REF!</definedName>
    <definedName name="DICNOMEBL_UF">#REF!</definedName>
    <definedName name="FILTROBL_Mun">#REF!</definedName>
    <definedName name="FILTROBL_UF">#REF!</definedName>
    <definedName name="NOMEPRODUTO1">#REF!</definedName>
    <definedName name="NOMEPRODUTO2">#REF!</definedName>
    <definedName name="NOMEPRODUTO3">#REF!</definedName>
    <definedName name="NOMEPRODUTO4">#REF!</definedName>
    <definedName name="NOMETERRITORIO">#REF!</definedName>
    <definedName name="NOMETERRITORIOMAIS">#REF!</definedName>
    <definedName name="NOMETERRITORIOTIT">#REF!</definedName>
    <definedName name="NOMETERRITORIOTITMAIS">#REF!</definedName>
    <definedName name="NOMEUNIDADE1">#REF!</definedName>
    <definedName name="NOMEUNIDADE2">#REF!</definedName>
    <definedName name="NOMEUNIDADE3">#REF!</definedName>
    <definedName name="NOMEUNIDADE4">#REF!</definedName>
    <definedName name="NUMERODEORDEM">#REF!</definedName>
    <definedName name="ORDEMTERRITORIO">#REF!</definedName>
    <definedName name="TOTORDEMMun">#REF!</definedName>
    <definedName name="TOTORDEMUF">#REF!</definedName>
  </definedNames>
  <calcPr calcId="162913"/>
</workbook>
</file>

<file path=xl/calcChain.xml><?xml version="1.0" encoding="utf-8"?>
<calcChain xmlns="http://schemas.openxmlformats.org/spreadsheetml/2006/main">
  <c r="G22" i="4" l="1"/>
  <c r="K13" i="4"/>
  <c r="K9" i="9"/>
  <c r="K10" i="9"/>
  <c r="K11" i="9"/>
  <c r="K12" i="9"/>
  <c r="G13" i="9"/>
  <c r="K14" i="9"/>
  <c r="K15" i="9"/>
  <c r="K16" i="9"/>
  <c r="K18" i="9"/>
  <c r="K20" i="9"/>
  <c r="K21" i="9"/>
  <c r="F36" i="9"/>
  <c r="F37" i="9"/>
  <c r="F38" i="9"/>
  <c r="F45" i="9" s="1"/>
  <c r="K13" i="9" s="1"/>
  <c r="F39" i="9"/>
  <c r="F40" i="9"/>
  <c r="F41" i="9"/>
  <c r="F42" i="9"/>
  <c r="F43" i="9"/>
  <c r="F44" i="9"/>
  <c r="F51" i="9"/>
  <c r="F60" i="9" s="1"/>
  <c r="K17" i="9" s="1"/>
  <c r="F52" i="9"/>
  <c r="F53" i="9"/>
  <c r="F54" i="9"/>
  <c r="F55" i="9"/>
  <c r="F56" i="9"/>
  <c r="F57" i="9"/>
  <c r="F58" i="9"/>
  <c r="F59" i="9"/>
  <c r="E60" i="9"/>
  <c r="G17" i="9" s="1"/>
  <c r="G22" i="9" s="1"/>
  <c r="F68" i="9"/>
  <c r="F69" i="9"/>
  <c r="F70" i="9"/>
  <c r="F71" i="9"/>
  <c r="F72" i="9"/>
  <c r="F73" i="9"/>
  <c r="F74" i="9"/>
  <c r="F75" i="9"/>
  <c r="F76" i="9"/>
  <c r="F77" i="9"/>
  <c r="K19" i="9" s="1"/>
  <c r="K9" i="10"/>
  <c r="K10" i="10"/>
  <c r="K11" i="10"/>
  <c r="K12" i="10"/>
  <c r="K22" i="10" s="1"/>
  <c r="K24" i="10" s="1"/>
  <c r="K13" i="10"/>
  <c r="K14" i="10"/>
  <c r="K15" i="10"/>
  <c r="K16" i="10"/>
  <c r="K17" i="10"/>
  <c r="K18" i="10"/>
  <c r="K19" i="10"/>
  <c r="K20" i="10"/>
  <c r="K21" i="10"/>
  <c r="G22" i="10"/>
  <c r="K9" i="7"/>
  <c r="K22" i="7" s="1"/>
  <c r="K24" i="7" s="1"/>
  <c r="K10" i="7"/>
  <c r="K11" i="7"/>
  <c r="K12" i="7"/>
  <c r="K13" i="7"/>
  <c r="K14" i="7"/>
  <c r="K15" i="7"/>
  <c r="K16" i="7"/>
  <c r="K17" i="7"/>
  <c r="K18" i="7"/>
  <c r="K19" i="7"/>
  <c r="K20" i="7"/>
  <c r="K21" i="7"/>
  <c r="G22" i="7"/>
  <c r="K9" i="4"/>
  <c r="K10" i="4"/>
  <c r="K11" i="4"/>
  <c r="K12" i="4"/>
  <c r="K22" i="4" s="1"/>
  <c r="K24" i="4" s="1"/>
  <c r="K14" i="4"/>
  <c r="K15" i="4"/>
  <c r="K16" i="4"/>
  <c r="K17" i="4"/>
  <c r="K18" i="4"/>
  <c r="K19" i="4"/>
  <c r="K20" i="4"/>
  <c r="L20" i="4"/>
  <c r="K21" i="4"/>
  <c r="L21" i="4" s="1"/>
  <c r="L22" i="4" l="1"/>
  <c r="L24" i="4" s="1"/>
  <c r="K22" i="9"/>
</calcChain>
</file>

<file path=xl/sharedStrings.xml><?xml version="1.0" encoding="utf-8"?>
<sst xmlns="http://schemas.openxmlformats.org/spreadsheetml/2006/main" count="383" uniqueCount="89">
  <si>
    <t>PROGRAMA</t>
  </si>
  <si>
    <t>CONVERSÃO</t>
  </si>
  <si>
    <t>R$
UNITÁRIO</t>
  </si>
  <si>
    <t xml:space="preserve">* Observações: </t>
  </si>
  <si>
    <t>PERÍODO</t>
  </si>
  <si>
    <t>ESQUEMA COMERCIAL POR PROGRAMA</t>
  </si>
  <si>
    <t>Nº DE INSERÇÕES NO PERÍODO</t>
  </si>
  <si>
    <t>Emissora</t>
  </si>
  <si>
    <t>Evento:</t>
  </si>
  <si>
    <t>Período:</t>
  </si>
  <si>
    <t>SECUNDAGEM</t>
  </si>
  <si>
    <t>TOTAL</t>
  </si>
  <si>
    <t>BASE DE PREÇOS UNITÁRIO</t>
  </si>
  <si>
    <t>Praça:</t>
  </si>
  <si>
    <t>ENTREGA COMERCIAL</t>
  </si>
  <si>
    <t>Salvador</t>
  </si>
  <si>
    <t>RecordTV Itapoan</t>
  </si>
  <si>
    <t>Bahia no Ar</t>
  </si>
  <si>
    <t>Balanço Beral Bahia</t>
  </si>
  <si>
    <t>30"</t>
  </si>
  <si>
    <t xml:space="preserve">R$
TOTAL </t>
  </si>
  <si>
    <t>Comercial</t>
  </si>
  <si>
    <t>QTD DE INSERÇÃO</t>
  </si>
  <si>
    <t>VALOR</t>
  </si>
  <si>
    <t>Novela da Tarde 01</t>
  </si>
  <si>
    <t xml:space="preserve">Cidade Alerta Bahia </t>
  </si>
  <si>
    <t xml:space="preserve">Hoje em Dia </t>
  </si>
  <si>
    <t>5"</t>
  </si>
  <si>
    <t>Fala Brasil</t>
  </si>
  <si>
    <t>Assinatura no Boletim</t>
  </si>
  <si>
    <t>Grade da emissora</t>
  </si>
  <si>
    <t>Cidade Alerta BA</t>
  </si>
  <si>
    <t>Balanço Geral Bahia</t>
  </si>
  <si>
    <t>Comercial do cliente</t>
  </si>
  <si>
    <t xml:space="preserve">TOTAL INVESTIMENTO </t>
  </si>
  <si>
    <t>Bora de Bike</t>
  </si>
  <si>
    <t>Assinatura nas chamadas de inscrição e envolvimento</t>
  </si>
  <si>
    <t xml:space="preserve">Bahia no Ar </t>
  </si>
  <si>
    <t>Merchandising</t>
  </si>
  <si>
    <t>60"</t>
  </si>
  <si>
    <t>Produção</t>
  </si>
  <si>
    <t>60 dias</t>
  </si>
  <si>
    <r>
      <t>Comercial do cliente</t>
    </r>
    <r>
      <rPr>
        <b/>
        <sz val="12"/>
        <color indexed="63"/>
        <rFont val="Calibri"/>
        <family val="2"/>
      </rPr>
      <t xml:space="preserve"> - conforme grade</t>
    </r>
  </si>
  <si>
    <r>
      <t xml:space="preserve">Chamadas de inscrição e envolvimento </t>
    </r>
    <r>
      <rPr>
        <b/>
        <sz val="12"/>
        <color indexed="63"/>
        <rFont val="Calibri"/>
        <family val="2"/>
      </rPr>
      <t>- conforme grade</t>
    </r>
  </si>
  <si>
    <t>Cine Aventura</t>
  </si>
  <si>
    <t xml:space="preserve">Cine Maior </t>
  </si>
  <si>
    <t xml:space="preserve">CONVERSÃO </t>
  </si>
  <si>
    <t>CHAMADAS DE INVOLVIMENTO</t>
  </si>
  <si>
    <t>Pós- evento</t>
  </si>
  <si>
    <t xml:space="preserve">Grade da emissora determinada </t>
  </si>
  <si>
    <t>Novembro</t>
  </si>
  <si>
    <t>Balanço Beral Bahia Sábado</t>
  </si>
  <si>
    <t>Balanço Geral Sábado</t>
  </si>
  <si>
    <t>Valores da tabela de maio/2021</t>
  </si>
  <si>
    <t>Balanço Geral Bahia Sábado</t>
  </si>
  <si>
    <r>
      <t xml:space="preserve">Conteúdo Conscientização </t>
    </r>
    <r>
      <rPr>
        <b/>
        <sz val="12"/>
        <color indexed="63"/>
        <rFont val="Calibri"/>
        <family val="2"/>
      </rPr>
      <t>- conforme grade</t>
    </r>
  </si>
  <si>
    <t xml:space="preserve">Assinatura </t>
  </si>
  <si>
    <t>CONTEÚDO DE CONSCIENTIZAÇÃO</t>
  </si>
  <si>
    <t>Bahia no Ar  (matéria de entrega das arrecadações e dia seguinte)</t>
  </si>
  <si>
    <t>Flash ao vivo</t>
  </si>
  <si>
    <t>no evento</t>
  </si>
  <si>
    <t>Cliente</t>
  </si>
  <si>
    <t>No evento</t>
  </si>
  <si>
    <t>Assinatura na vinheta</t>
  </si>
  <si>
    <t>Record Kids</t>
  </si>
  <si>
    <t>Rotativo</t>
  </si>
  <si>
    <t>Balanço Geral Ba Ed. Sábado</t>
  </si>
  <si>
    <t>Balanço Beral Ba Ed. Sábado</t>
  </si>
  <si>
    <t>Balanço Geral Ba</t>
  </si>
  <si>
    <t>Desconto</t>
  </si>
  <si>
    <t>Total Negociado</t>
  </si>
  <si>
    <t>Total negociado</t>
  </si>
  <si>
    <r>
      <t xml:space="preserve">Conteúdo Conscientização </t>
    </r>
    <r>
      <rPr>
        <b/>
        <sz val="12"/>
        <color indexed="63"/>
        <rFont val="Calibri"/>
        <family val="2"/>
      </rPr>
      <t>- Rotativas na programação</t>
    </r>
  </si>
  <si>
    <r>
      <t xml:space="preserve">Chamadas de inscrição e envolvimento </t>
    </r>
    <r>
      <rPr>
        <b/>
        <sz val="12"/>
        <color indexed="63"/>
        <rFont val="Calibri"/>
        <family val="2"/>
      </rPr>
      <t>- Rotativas na programação</t>
    </r>
  </si>
  <si>
    <r>
      <t>Comercial do cliente</t>
    </r>
    <r>
      <rPr>
        <b/>
        <sz val="12"/>
        <color indexed="63"/>
        <rFont val="Calibri"/>
        <family val="2"/>
      </rPr>
      <t xml:space="preserve"> - Rotativas na progamação</t>
    </r>
  </si>
  <si>
    <r>
      <t xml:space="preserve">Conteúdo Conscientização </t>
    </r>
    <r>
      <rPr>
        <b/>
        <sz val="12"/>
        <color indexed="63"/>
        <rFont val="Calibri"/>
        <family val="2"/>
      </rPr>
      <t>- rotativo na programação</t>
    </r>
  </si>
  <si>
    <r>
      <t xml:space="preserve">Chamadas de inscrição e envolvimento </t>
    </r>
    <r>
      <rPr>
        <b/>
        <sz val="12"/>
        <color indexed="63"/>
        <rFont val="Calibri"/>
        <family val="2"/>
      </rPr>
      <t>- rotativo na programação</t>
    </r>
  </si>
  <si>
    <t xml:space="preserve">Valor do DAC (valor bruto negociado) </t>
  </si>
  <si>
    <t>Record Bahia</t>
  </si>
  <si>
    <t>Bora de Bike 2024</t>
  </si>
  <si>
    <t>ENTREGA COMERCIAL 2024</t>
  </si>
  <si>
    <t xml:space="preserve">
Valores referentes à tabela de preços de Outubro 2023
Valores de DAC não está incluso na proposta.
</t>
  </si>
  <si>
    <t xml:space="preserve">Valores referentes à tabela de preços de Outubro 2023
Valores de DAC não está incluso na proposta.
</t>
  </si>
  <si>
    <t xml:space="preserve">Valores referentes à tabela de preços de Outubro 2023
Valores de DAC não está incluso na proposta.
</t>
  </si>
  <si>
    <t>Balanço Beral Bahia Ed Sábado</t>
  </si>
  <si>
    <t>Balanço Geral Bahia Ed. Sábado</t>
  </si>
  <si>
    <t xml:space="preserve">Salvador </t>
  </si>
  <si>
    <t>Obs.: Toda entrega/valoração que consta nesta planilha foi elaborada direto pela emissora local, sendo assim, caso haja alguma questão/dúvida/alteração, a mesma deverá ser consultada. </t>
  </si>
  <si>
    <t>Maio/24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</si>
</sst>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-;\-* #,##0.00_-;_-* &quot;-&quot;??_-;_-@_-"/>
    <numFmt numFmtId="164" formatCode="_(&quot;R$ &quot;* #,##0.00_);_(&quot;R$ &quot;* \(#,##0.00\);_(&quot;R$ &quot;* &quot;-&quot;??_);_(@_)"/>
    <numFmt numFmtId="165" formatCode="_(* #,##0.00_);_(* \(#,##0.00\);_(* &quot;-&quot;??_);_(@_)"/>
    <numFmt numFmtId="166" formatCode="#,##0.000"/>
    <numFmt numFmtId="167" formatCode="0.000"/>
    <numFmt numFmtId="168" formatCode="_-[$R$-416]\ * #,##0.00_-;\-[$R$-416]\ * #,##0.00_-;_-[$R$-416]\ * &quot;-&quot;??_-;_-@_-"/>
  </numFmts>
  <fonts count="24" x14ac:knownFonts="1">
    <font>
      <sz val="10"/>
      <name val="Arial"/>
    </font>
    <font>
      <sz val="10"/>
      <name val="Arial"/>
      <family val="2"/>
    </font>
    <font>
      <b/>
      <sz val="12"/>
      <color indexed="63"/>
      <name val="Calibri"/>
      <family val="2"/>
    </font>
    <font>
      <b/>
      <sz val="12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sz val="13"/>
      <name val="Calibri"/>
      <family val="2"/>
      <scheme val="minor"/>
    </font>
    <font>
      <i/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 tint="4.9989318521683403E-2"/>
      <name val="Calibri"/>
      <family val="2"/>
      <scheme val="minor"/>
    </font>
    <font>
      <b/>
      <sz val="10"/>
      <color theme="1" tint="0.249977111117893"/>
      <name val="Calibri"/>
      <family val="2"/>
      <scheme val="minor"/>
    </font>
    <font>
      <sz val="12"/>
      <color theme="1" tint="0.249977111117893"/>
      <name val="Calibri"/>
      <family val="2"/>
      <scheme val="minor"/>
    </font>
    <font>
      <b/>
      <sz val="12"/>
      <color theme="1" tint="0.249977111117893"/>
      <name val="Calibri"/>
      <family val="2"/>
      <scheme val="minor"/>
    </font>
    <font>
      <b/>
      <sz val="14"/>
      <color theme="1" tint="0.249977111117893"/>
      <name val="Calibri"/>
      <family val="2"/>
      <scheme val="minor"/>
    </font>
    <font>
      <b/>
      <sz val="16"/>
      <color theme="1" tint="0.249977111117893"/>
      <name val="Calibri"/>
      <family val="2"/>
      <scheme val="minor"/>
    </font>
    <font>
      <b/>
      <sz val="10"/>
      <color theme="0"/>
      <name val="Arial"/>
      <family val="2"/>
    </font>
    <font>
      <b/>
      <sz val="10"/>
      <name val="Calibri"/>
      <family val="2"/>
      <scheme val="minor"/>
    </font>
    <font>
      <b/>
      <u/>
      <sz val="12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color rgb="FF0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62"/>
      </patternFill>
    </fill>
    <fill>
      <patternFill patternType="solid">
        <fgColor rgb="FFFFC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indexed="64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indexed="64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8">
    <xf numFmtId="0" fontId="0" fillId="0" borderId="0"/>
    <xf numFmtId="164" fontId="5" fillId="0" borderId="0" applyFont="0" applyFill="0" applyBorder="0" applyAlignment="0" applyProtection="0"/>
    <xf numFmtId="0" fontId="1" fillId="0" borderId="0"/>
    <xf numFmtId="0" fontId="1" fillId="0" borderId="0"/>
    <xf numFmtId="9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01">
    <xf numFmtId="0" fontId="0" fillId="0" borderId="0" xfId="0"/>
    <xf numFmtId="0" fontId="6" fillId="0" borderId="0" xfId="2" applyFont="1" applyAlignment="1">
      <alignment vertical="center"/>
    </xf>
    <xf numFmtId="0" fontId="7" fillId="0" borderId="0" xfId="0" applyFont="1" applyAlignment="1">
      <alignment vertical="center"/>
    </xf>
    <xf numFmtId="3" fontId="7" fillId="0" borderId="0" xfId="0" applyNumberFormat="1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Border="1" applyAlignment="1">
      <alignment horizontal="center" vertical="center"/>
    </xf>
    <xf numFmtId="3" fontId="8" fillId="0" borderId="0" xfId="0" applyNumberFormat="1" applyFont="1" applyAlignment="1">
      <alignment vertical="center"/>
    </xf>
    <xf numFmtId="4" fontId="10" fillId="0" borderId="0" xfId="0" applyNumberFormat="1" applyFont="1" applyAlignment="1">
      <alignment horizontal="center" vertical="center"/>
    </xf>
    <xf numFmtId="0" fontId="11" fillId="0" borderId="0" xfId="2" applyFont="1" applyAlignment="1">
      <alignment vertical="center"/>
    </xf>
    <xf numFmtId="165" fontId="12" fillId="2" borderId="8" xfId="6" applyFont="1" applyFill="1" applyBorder="1" applyAlignment="1">
      <alignment vertical="center"/>
    </xf>
    <xf numFmtId="0" fontId="6" fillId="0" borderId="0" xfId="0" applyFont="1" applyAlignment="1">
      <alignment vertical="center"/>
    </xf>
    <xf numFmtId="0" fontId="13" fillId="3" borderId="9" xfId="0" applyFont="1" applyFill="1" applyBorder="1" applyAlignment="1">
      <alignment horizontal="center" vertical="center" wrapText="1"/>
    </xf>
    <xf numFmtId="0" fontId="13" fillId="3" borderId="9" xfId="0" applyFont="1" applyFill="1" applyBorder="1" applyAlignment="1">
      <alignment horizontal="center" vertical="center"/>
    </xf>
    <xf numFmtId="3" fontId="13" fillId="3" borderId="9" xfId="0" applyNumberFormat="1" applyFont="1" applyFill="1" applyBorder="1" applyAlignment="1">
      <alignment horizontal="center" vertical="center" wrapText="1"/>
    </xf>
    <xf numFmtId="3" fontId="13" fillId="3" borderId="9" xfId="0" applyNumberFormat="1" applyFont="1" applyFill="1" applyBorder="1" applyAlignment="1">
      <alignment horizontal="center" vertical="center"/>
    </xf>
    <xf numFmtId="0" fontId="14" fillId="0" borderId="1" xfId="2" applyFont="1" applyBorder="1" applyAlignment="1">
      <alignment horizontal="center" vertical="center"/>
    </xf>
    <xf numFmtId="167" fontId="14" fillId="0" borderId="1" xfId="2" applyNumberFormat="1" applyFont="1" applyBorder="1" applyAlignment="1">
      <alignment horizontal="left" vertical="center"/>
    </xf>
    <xf numFmtId="4" fontId="15" fillId="0" borderId="1" xfId="6" applyNumberFormat="1" applyFont="1" applyBorder="1" applyAlignment="1">
      <alignment horizontal="center" vertical="center"/>
    </xf>
    <xf numFmtId="4" fontId="16" fillId="2" borderId="1" xfId="2" applyNumberFormat="1" applyFont="1" applyFill="1" applyBorder="1" applyAlignment="1">
      <alignment horizontal="center" vertical="center"/>
    </xf>
    <xf numFmtId="3" fontId="16" fillId="2" borderId="1" xfId="2" applyNumberFormat="1" applyFont="1" applyFill="1" applyBorder="1" applyAlignment="1">
      <alignment horizontal="center" vertical="center"/>
    </xf>
    <xf numFmtId="167" fontId="16" fillId="2" borderId="1" xfId="2" applyNumberFormat="1" applyFont="1" applyFill="1" applyBorder="1" applyAlignment="1">
      <alignment vertical="center"/>
    </xf>
    <xf numFmtId="0" fontId="7" fillId="3" borderId="0" xfId="0" applyFont="1" applyFill="1" applyAlignment="1">
      <alignment vertical="center"/>
    </xf>
    <xf numFmtId="0" fontId="17" fillId="3" borderId="0" xfId="0" applyFont="1" applyFill="1" applyBorder="1" applyAlignment="1">
      <alignment horizontal="center" vertical="center"/>
    </xf>
    <xf numFmtId="166" fontId="14" fillId="0" borderId="1" xfId="6" applyNumberFormat="1" applyFont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/>
    </xf>
    <xf numFmtId="3" fontId="14" fillId="4" borderId="1" xfId="0" applyNumberFormat="1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left" vertical="center" wrapText="1"/>
    </xf>
    <xf numFmtId="2" fontId="15" fillId="4" borderId="1" xfId="0" applyNumberFormat="1" applyFont="1" applyFill="1" applyBorder="1" applyAlignment="1">
      <alignment horizontal="center" vertical="center" wrapText="1"/>
    </xf>
    <xf numFmtId="166" fontId="14" fillId="4" borderId="1" xfId="0" applyNumberFormat="1" applyFont="1" applyFill="1" applyBorder="1" applyAlignment="1">
      <alignment horizontal="center" vertical="center"/>
    </xf>
    <xf numFmtId="0" fontId="14" fillId="0" borderId="2" xfId="2" applyFont="1" applyBorder="1" applyAlignment="1">
      <alignment vertical="center"/>
    </xf>
    <xf numFmtId="168" fontId="14" fillId="4" borderId="1" xfId="0" applyNumberFormat="1" applyFont="1" applyFill="1" applyBorder="1" applyAlignment="1">
      <alignment horizontal="center" vertical="center" wrapText="1"/>
    </xf>
    <xf numFmtId="0" fontId="18" fillId="5" borderId="1" xfId="2" applyFont="1" applyFill="1" applyBorder="1" applyAlignment="1">
      <alignment horizontal="center" vertical="center"/>
    </xf>
    <xf numFmtId="3" fontId="14" fillId="0" borderId="1" xfId="2" applyNumberFormat="1" applyFont="1" applyBorder="1" applyAlignment="1">
      <alignment horizontal="center" vertical="center"/>
    </xf>
    <xf numFmtId="167" fontId="14" fillId="0" borderId="3" xfId="2" applyNumberFormat="1" applyFont="1" applyBorder="1" applyAlignment="1">
      <alignment horizontal="left" vertical="center"/>
    </xf>
    <xf numFmtId="0" fontId="19" fillId="2" borderId="0" xfId="0" applyFont="1" applyFill="1" applyAlignment="1">
      <alignment vertical="center"/>
    </xf>
    <xf numFmtId="3" fontId="4" fillId="0" borderId="1" xfId="5" applyNumberFormat="1" applyFont="1" applyFill="1" applyBorder="1" applyAlignment="1">
      <alignment horizontal="center" vertical="center"/>
    </xf>
    <xf numFmtId="3" fontId="4" fillId="4" borderId="1" xfId="5" applyNumberFormat="1" applyFont="1" applyFill="1" applyBorder="1" applyAlignment="1">
      <alignment horizontal="center" vertical="center"/>
    </xf>
    <xf numFmtId="4" fontId="16" fillId="6" borderId="1" xfId="2" applyNumberFormat="1" applyFont="1" applyFill="1" applyBorder="1" applyAlignment="1">
      <alignment horizontal="center" vertical="center"/>
    </xf>
    <xf numFmtId="165" fontId="14" fillId="0" borderId="3" xfId="6" applyFont="1" applyBorder="1" applyAlignment="1">
      <alignment horizontal="left" vertical="center"/>
    </xf>
    <xf numFmtId="165" fontId="14" fillId="0" borderId="4" xfId="6" applyFont="1" applyBorder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14" fillId="4" borderId="3" xfId="0" applyFont="1" applyFill="1" applyBorder="1" applyAlignment="1">
      <alignment horizontal="left" vertical="center"/>
    </xf>
    <xf numFmtId="0" fontId="3" fillId="0" borderId="1" xfId="2" applyFont="1" applyFill="1" applyBorder="1" applyAlignment="1">
      <alignment vertical="center"/>
    </xf>
    <xf numFmtId="166" fontId="14" fillId="0" borderId="1" xfId="6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/>
    </xf>
    <xf numFmtId="3" fontId="10" fillId="0" borderId="1" xfId="0" applyNumberFormat="1" applyFont="1" applyFill="1" applyBorder="1" applyAlignment="1">
      <alignment horizontal="center" vertical="center"/>
    </xf>
    <xf numFmtId="3" fontId="7" fillId="0" borderId="0" xfId="0" applyNumberFormat="1" applyFont="1" applyBorder="1" applyAlignment="1">
      <alignment vertical="center"/>
    </xf>
    <xf numFmtId="3" fontId="7" fillId="0" borderId="0" xfId="0" applyNumberFormat="1" applyFont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3" fontId="10" fillId="0" borderId="0" xfId="0" applyNumberFormat="1" applyFont="1" applyFill="1" applyBorder="1" applyAlignment="1">
      <alignment horizontal="center" vertical="center"/>
    </xf>
    <xf numFmtId="16" fontId="14" fillId="0" borderId="2" xfId="2" quotePrefix="1" applyNumberFormat="1" applyFont="1" applyBorder="1" applyAlignment="1">
      <alignment horizontal="center" vertical="center" wrapText="1"/>
    </xf>
    <xf numFmtId="16" fontId="14" fillId="0" borderId="1" xfId="2" quotePrefix="1" applyNumberFormat="1" applyFont="1" applyBorder="1" applyAlignment="1">
      <alignment horizontal="center" vertical="center" wrapText="1"/>
    </xf>
    <xf numFmtId="0" fontId="20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16" fontId="14" fillId="0" borderId="2" xfId="2" quotePrefix="1" applyNumberFormat="1" applyFont="1" applyBorder="1" applyAlignment="1">
      <alignment horizontal="center" vertical="center" wrapText="1"/>
    </xf>
    <xf numFmtId="0" fontId="20" fillId="0" borderId="0" xfId="0" applyFont="1" applyAlignment="1">
      <alignment horizontal="left" vertical="center"/>
    </xf>
    <xf numFmtId="9" fontId="21" fillId="4" borderId="1" xfId="4" applyFont="1" applyFill="1" applyBorder="1" applyAlignment="1">
      <alignment horizontal="center" vertical="center"/>
    </xf>
    <xf numFmtId="4" fontId="22" fillId="7" borderId="1" xfId="2" applyNumberFormat="1" applyFont="1" applyFill="1" applyBorder="1" applyAlignment="1">
      <alignment horizontal="center" vertical="center"/>
    </xf>
    <xf numFmtId="4" fontId="16" fillId="4" borderId="1" xfId="2" applyNumberFormat="1" applyFont="1" applyFill="1" applyBorder="1" applyAlignment="1">
      <alignment horizontal="center" vertical="center"/>
    </xf>
    <xf numFmtId="0" fontId="14" fillId="4" borderId="3" xfId="0" applyFont="1" applyFill="1" applyBorder="1" applyAlignment="1">
      <alignment horizontal="left" vertical="center"/>
    </xf>
    <xf numFmtId="4" fontId="16" fillId="8" borderId="1" xfId="2" applyNumberFormat="1" applyFont="1" applyFill="1" applyBorder="1" applyAlignment="1">
      <alignment horizontal="center" vertical="center"/>
    </xf>
    <xf numFmtId="164" fontId="11" fillId="8" borderId="1" xfId="1" applyFont="1" applyFill="1" applyBorder="1" applyAlignment="1">
      <alignment vertical="center"/>
    </xf>
    <xf numFmtId="9" fontId="21" fillId="0" borderId="1" xfId="2" applyNumberFormat="1" applyFont="1" applyBorder="1" applyAlignment="1">
      <alignment vertical="center"/>
    </xf>
    <xf numFmtId="0" fontId="14" fillId="4" borderId="1" xfId="2" applyFont="1" applyFill="1" applyBorder="1" applyAlignment="1">
      <alignment horizontal="center" vertical="center"/>
    </xf>
    <xf numFmtId="3" fontId="14" fillId="4" borderId="1" xfId="2" applyNumberFormat="1" applyFont="1" applyFill="1" applyBorder="1" applyAlignment="1">
      <alignment horizontal="center" vertical="center"/>
    </xf>
    <xf numFmtId="4" fontId="15" fillId="4" borderId="1" xfId="1" applyNumberFormat="1" applyFont="1" applyFill="1" applyBorder="1" applyAlignment="1">
      <alignment horizontal="center" vertical="center" wrapText="1"/>
    </xf>
    <xf numFmtId="0" fontId="23" fillId="0" borderId="0" xfId="0" applyFont="1" applyAlignment="1"/>
    <xf numFmtId="165" fontId="12" fillId="0" borderId="10" xfId="6" applyFont="1" applyBorder="1" applyAlignment="1">
      <alignment horizontal="left" vertical="center"/>
    </xf>
    <xf numFmtId="165" fontId="12" fillId="0" borderId="11" xfId="6" applyFont="1" applyBorder="1" applyAlignment="1">
      <alignment horizontal="left" vertical="center"/>
    </xf>
    <xf numFmtId="0" fontId="13" fillId="3" borderId="12" xfId="0" applyFont="1" applyFill="1" applyBorder="1" applyAlignment="1">
      <alignment horizontal="center" vertical="center"/>
    </xf>
    <xf numFmtId="0" fontId="13" fillId="3" borderId="13" xfId="0" applyFont="1" applyFill="1" applyBorder="1" applyAlignment="1">
      <alignment horizontal="center" vertical="center"/>
    </xf>
    <xf numFmtId="0" fontId="17" fillId="3" borderId="10" xfId="0" applyFont="1" applyFill="1" applyBorder="1" applyAlignment="1">
      <alignment horizontal="center" vertical="center"/>
    </xf>
    <xf numFmtId="0" fontId="17" fillId="3" borderId="14" xfId="0" applyFont="1" applyFill="1" applyBorder="1" applyAlignment="1">
      <alignment horizontal="center" vertical="center"/>
    </xf>
    <xf numFmtId="0" fontId="17" fillId="3" borderId="11" xfId="0" applyFont="1" applyFill="1" applyBorder="1" applyAlignment="1">
      <alignment horizontal="center" vertical="center"/>
    </xf>
    <xf numFmtId="165" fontId="12" fillId="0" borderId="10" xfId="6" quotePrefix="1" applyFont="1" applyBorder="1" applyAlignment="1">
      <alignment horizontal="left" vertical="center"/>
    </xf>
    <xf numFmtId="165" fontId="12" fillId="0" borderId="11" xfId="6" quotePrefix="1" applyFont="1" applyBorder="1" applyAlignment="1">
      <alignment horizontal="left" vertical="center"/>
    </xf>
    <xf numFmtId="16" fontId="14" fillId="0" borderId="2" xfId="2" quotePrefix="1" applyNumberFormat="1" applyFont="1" applyBorder="1" applyAlignment="1">
      <alignment horizontal="center" vertical="center" wrapText="1"/>
    </xf>
    <xf numFmtId="16" fontId="14" fillId="0" borderId="5" xfId="2" quotePrefix="1" applyNumberFormat="1" applyFont="1" applyBorder="1" applyAlignment="1">
      <alignment horizontal="center" vertical="center" wrapText="1"/>
    </xf>
    <xf numFmtId="16" fontId="14" fillId="0" borderId="6" xfId="2" quotePrefix="1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 readingOrder="1"/>
    </xf>
    <xf numFmtId="0" fontId="1" fillId="0" borderId="0" xfId="0" applyFont="1" applyAlignment="1">
      <alignment horizontal="left" vertical="center" readingOrder="1"/>
    </xf>
    <xf numFmtId="0" fontId="16" fillId="4" borderId="3" xfId="2" applyFont="1" applyFill="1" applyBorder="1" applyAlignment="1">
      <alignment horizontal="center" vertical="center"/>
    </xf>
    <xf numFmtId="0" fontId="16" fillId="4" borderId="7" xfId="2" applyFont="1" applyFill="1" applyBorder="1" applyAlignment="1">
      <alignment horizontal="center" vertical="center"/>
    </xf>
    <xf numFmtId="0" fontId="16" fillId="4" borderId="4" xfId="2" applyFont="1" applyFill="1" applyBorder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16" fillId="4" borderId="3" xfId="2" applyFont="1" applyFill="1" applyBorder="1" applyAlignment="1">
      <alignment horizontal="left" vertical="center"/>
    </xf>
    <xf numFmtId="0" fontId="16" fillId="4" borderId="7" xfId="2" applyFont="1" applyFill="1" applyBorder="1" applyAlignment="1">
      <alignment horizontal="left" vertical="center"/>
    </xf>
    <xf numFmtId="0" fontId="16" fillId="4" borderId="4" xfId="2" applyFont="1" applyFill="1" applyBorder="1" applyAlignment="1">
      <alignment horizontal="left" vertical="center"/>
    </xf>
    <xf numFmtId="0" fontId="16" fillId="2" borderId="3" xfId="2" applyFont="1" applyFill="1" applyBorder="1" applyAlignment="1">
      <alignment horizontal="left" vertical="center"/>
    </xf>
    <xf numFmtId="0" fontId="16" fillId="2" borderId="7" xfId="2" applyFont="1" applyFill="1" applyBorder="1" applyAlignment="1">
      <alignment horizontal="left" vertical="center"/>
    </xf>
    <xf numFmtId="0" fontId="16" fillId="2" borderId="4" xfId="2" applyFont="1" applyFill="1" applyBorder="1" applyAlignment="1">
      <alignment horizontal="left" vertical="center"/>
    </xf>
    <xf numFmtId="0" fontId="16" fillId="2" borderId="3" xfId="2" applyFont="1" applyFill="1" applyBorder="1" applyAlignment="1">
      <alignment horizontal="right" vertical="center"/>
    </xf>
    <xf numFmtId="0" fontId="16" fillId="2" borderId="4" xfId="2" applyFont="1" applyFill="1" applyBorder="1" applyAlignment="1">
      <alignment horizontal="right" vertical="center"/>
    </xf>
    <xf numFmtId="0" fontId="16" fillId="2" borderId="1" xfId="2" applyFont="1" applyFill="1" applyBorder="1" applyAlignment="1">
      <alignment horizontal="left" vertical="center"/>
    </xf>
    <xf numFmtId="0" fontId="14" fillId="4" borderId="3" xfId="0" applyFont="1" applyFill="1" applyBorder="1" applyAlignment="1">
      <alignment horizontal="left" vertical="center"/>
    </xf>
    <xf numFmtId="0" fontId="14" fillId="4" borderId="4" xfId="0" applyFont="1" applyFill="1" applyBorder="1" applyAlignment="1">
      <alignment horizontal="left" vertical="center"/>
    </xf>
    <xf numFmtId="0" fontId="17" fillId="3" borderId="15" xfId="0" applyFont="1" applyFill="1" applyBorder="1" applyAlignment="1">
      <alignment horizontal="center" vertical="center"/>
    </xf>
    <xf numFmtId="0" fontId="16" fillId="2" borderId="3" xfId="2" applyFont="1" applyFill="1" applyBorder="1" applyAlignment="1">
      <alignment horizontal="center" vertical="center"/>
    </xf>
    <xf numFmtId="0" fontId="16" fillId="2" borderId="7" xfId="2" applyFont="1" applyFill="1" applyBorder="1" applyAlignment="1">
      <alignment horizontal="center" vertical="center"/>
    </xf>
    <xf numFmtId="0" fontId="16" fillId="2" borderId="4" xfId="2" applyFont="1" applyFill="1" applyBorder="1" applyAlignment="1">
      <alignment horizontal="center" vertical="center"/>
    </xf>
    <xf numFmtId="0" fontId="19" fillId="4" borderId="0" xfId="0" applyFont="1" applyFill="1" applyAlignment="1">
      <alignment horizontal="center" vertical="center"/>
    </xf>
  </cellXfs>
  <cellStyles count="8">
    <cellStyle name="Moeda" xfId="1" builtinId="4"/>
    <cellStyle name="Normal" xfId="0" builtinId="0"/>
    <cellStyle name="Normal 2" xfId="2"/>
    <cellStyle name="Normal 7" xfId="3"/>
    <cellStyle name="Porcentagem" xfId="4" builtinId="5"/>
    <cellStyle name="Separador de milhares 3" xfId="5"/>
    <cellStyle name="Vírgula" xfId="6" builtinId="3"/>
    <cellStyle name="Vírgula 2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1"/>
  <sheetViews>
    <sheetView showGridLines="0" tabSelected="1" zoomScale="80" zoomScaleNormal="80" workbookViewId="0"/>
  </sheetViews>
  <sheetFormatPr defaultColWidth="9.109375" defaultRowHeight="13.8" x14ac:dyDescent="0.25"/>
  <cols>
    <col min="1" max="1" width="3.5546875" style="10" customWidth="1"/>
    <col min="2" max="2" width="40.44140625" style="10" customWidth="1"/>
    <col min="3" max="3" width="27.88671875" style="10" customWidth="1"/>
    <col min="4" max="4" width="17.5546875" style="10" customWidth="1"/>
    <col min="5" max="5" width="56.88671875" style="10" customWidth="1"/>
    <col min="6" max="6" width="17.44140625" style="10" customWidth="1"/>
    <col min="7" max="7" width="20" style="10" bestFit="1" customWidth="1"/>
    <col min="8" max="8" width="34.88671875" style="10" customWidth="1"/>
    <col min="9" max="9" width="16.109375" style="10" customWidth="1"/>
    <col min="10" max="10" width="21.109375" style="10" customWidth="1"/>
    <col min="11" max="11" width="17.6640625" style="10" customWidth="1"/>
    <col min="12" max="12" width="24.33203125" style="10" customWidth="1"/>
    <col min="13" max="16384" width="9.109375" style="10"/>
  </cols>
  <sheetData>
    <row r="1" spans="2:12" ht="15.75" customHeight="1" x14ac:dyDescent="0.25"/>
    <row r="2" spans="2:12" ht="20.100000000000001" customHeight="1" x14ac:dyDescent="0.25">
      <c r="B2" s="9" t="s">
        <v>7</v>
      </c>
      <c r="C2" s="67" t="s">
        <v>78</v>
      </c>
      <c r="D2" s="68"/>
    </row>
    <row r="3" spans="2:12" ht="20.100000000000001" customHeight="1" x14ac:dyDescent="0.25">
      <c r="B3" s="9" t="s">
        <v>13</v>
      </c>
      <c r="C3" s="67" t="s">
        <v>86</v>
      </c>
      <c r="D3" s="68"/>
    </row>
    <row r="4" spans="2:12" ht="20.100000000000001" customHeight="1" x14ac:dyDescent="0.25">
      <c r="B4" s="9" t="s">
        <v>8</v>
      </c>
      <c r="C4" s="67" t="s">
        <v>79</v>
      </c>
      <c r="D4" s="68"/>
    </row>
    <row r="5" spans="2:12" ht="20.100000000000001" customHeight="1" x14ac:dyDescent="0.25">
      <c r="B5" s="9" t="s">
        <v>9</v>
      </c>
      <c r="C5" s="74" t="s">
        <v>88</v>
      </c>
      <c r="D5" s="75"/>
    </row>
    <row r="6" spans="2:12" ht="20.100000000000001" customHeight="1" x14ac:dyDescent="0.25"/>
    <row r="7" spans="2:12" s="2" customFormat="1" ht="39.9" customHeight="1" x14ac:dyDescent="0.25">
      <c r="B7" s="71" t="s">
        <v>80</v>
      </c>
      <c r="C7" s="72"/>
      <c r="D7" s="72"/>
      <c r="E7" s="72"/>
      <c r="F7" s="72"/>
      <c r="G7" s="72"/>
      <c r="H7" s="72"/>
      <c r="I7" s="73"/>
      <c r="J7" s="22"/>
      <c r="K7" s="21"/>
      <c r="L7" s="21"/>
    </row>
    <row r="8" spans="2:12" s="5" customFormat="1" ht="47.25" customHeight="1" x14ac:dyDescent="0.25">
      <c r="B8" s="69" t="s">
        <v>0</v>
      </c>
      <c r="C8" s="70"/>
      <c r="D8" s="11" t="s">
        <v>4</v>
      </c>
      <c r="E8" s="11" t="s">
        <v>5</v>
      </c>
      <c r="F8" s="12" t="s">
        <v>10</v>
      </c>
      <c r="G8" s="13" t="s">
        <v>6</v>
      </c>
      <c r="H8" s="11" t="s">
        <v>12</v>
      </c>
      <c r="I8" s="11" t="s">
        <v>2</v>
      </c>
      <c r="J8" s="14" t="s">
        <v>1</v>
      </c>
      <c r="K8" s="11" t="s">
        <v>20</v>
      </c>
      <c r="L8" s="11" t="s">
        <v>77</v>
      </c>
    </row>
    <row r="9" spans="2:12" s="5" customFormat="1" ht="17.25" customHeight="1" x14ac:dyDescent="0.25">
      <c r="B9" s="41" t="s">
        <v>17</v>
      </c>
      <c r="C9" s="41"/>
      <c r="D9" s="76" t="s">
        <v>41</v>
      </c>
      <c r="E9" s="29" t="s">
        <v>29</v>
      </c>
      <c r="F9" s="24" t="s">
        <v>27</v>
      </c>
      <c r="G9" s="25">
        <v>6</v>
      </c>
      <c r="H9" s="16" t="s">
        <v>17</v>
      </c>
      <c r="I9" s="27">
        <v>5148</v>
      </c>
      <c r="J9" s="28">
        <v>0.375</v>
      </c>
      <c r="K9" s="30">
        <f>J9*I9*G9</f>
        <v>11583</v>
      </c>
      <c r="L9" s="30"/>
    </row>
    <row r="10" spans="2:12" s="5" customFormat="1" ht="15" customHeight="1" x14ac:dyDescent="0.25">
      <c r="B10" s="41" t="s">
        <v>68</v>
      </c>
      <c r="C10" s="41"/>
      <c r="D10" s="77"/>
      <c r="E10" s="29" t="s">
        <v>29</v>
      </c>
      <c r="F10" s="24" t="s">
        <v>27</v>
      </c>
      <c r="G10" s="25">
        <v>6</v>
      </c>
      <c r="H10" s="26" t="s">
        <v>32</v>
      </c>
      <c r="I10" s="65">
        <v>7693</v>
      </c>
      <c r="J10" s="28">
        <v>0.375</v>
      </c>
      <c r="K10" s="30">
        <f>J10*I10*G10</f>
        <v>17309.25</v>
      </c>
      <c r="L10" s="30"/>
    </row>
    <row r="11" spans="2:12" s="1" customFormat="1" ht="17.100000000000001" customHeight="1" x14ac:dyDescent="0.25">
      <c r="B11" s="41" t="s">
        <v>25</v>
      </c>
      <c r="C11" s="41"/>
      <c r="D11" s="77"/>
      <c r="E11" s="29" t="s">
        <v>29</v>
      </c>
      <c r="F11" s="24" t="s">
        <v>27</v>
      </c>
      <c r="G11" s="15">
        <v>6</v>
      </c>
      <c r="H11" s="16" t="s">
        <v>25</v>
      </c>
      <c r="I11" s="17">
        <v>6075</v>
      </c>
      <c r="J11" s="28">
        <v>0.375</v>
      </c>
      <c r="K11" s="30">
        <f>J11*I11*G11</f>
        <v>13668.75</v>
      </c>
      <c r="L11" s="30"/>
    </row>
    <row r="12" spans="2:12" s="1" customFormat="1" ht="17.100000000000001" customHeight="1" x14ac:dyDescent="0.25">
      <c r="B12" s="59" t="s">
        <v>66</v>
      </c>
      <c r="C12" s="41"/>
      <c r="D12" s="77"/>
      <c r="E12" s="29" t="s">
        <v>29</v>
      </c>
      <c r="F12" s="24" t="s">
        <v>27</v>
      </c>
      <c r="G12" s="63">
        <v>2</v>
      </c>
      <c r="H12" s="16" t="s">
        <v>51</v>
      </c>
      <c r="I12" s="17">
        <v>5433</v>
      </c>
      <c r="J12" s="28">
        <v>0.375</v>
      </c>
      <c r="K12" s="30">
        <f>J12*I12*G12</f>
        <v>4074.75</v>
      </c>
      <c r="L12" s="30"/>
    </row>
    <row r="13" spans="2:12" s="1" customFormat="1" ht="17.100000000000001" customHeight="1" x14ac:dyDescent="0.25">
      <c r="B13" s="41" t="s">
        <v>75</v>
      </c>
      <c r="C13" s="39"/>
      <c r="D13" s="78"/>
      <c r="E13" s="29" t="s">
        <v>56</v>
      </c>
      <c r="F13" s="24" t="s">
        <v>27</v>
      </c>
      <c r="G13" s="32">
        <v>30</v>
      </c>
      <c r="H13" s="16" t="s">
        <v>65</v>
      </c>
      <c r="I13" s="17">
        <v>13759.6</v>
      </c>
      <c r="J13" s="28">
        <v>0.3</v>
      </c>
      <c r="K13" s="30">
        <f>I13*G13*J13</f>
        <v>123836.4</v>
      </c>
      <c r="L13" s="30"/>
    </row>
    <row r="14" spans="2:12" s="1" customFormat="1" ht="17.100000000000001" customHeight="1" x14ac:dyDescent="0.25">
      <c r="B14" s="59" t="s">
        <v>58</v>
      </c>
      <c r="C14" s="39"/>
      <c r="D14" s="76" t="s">
        <v>48</v>
      </c>
      <c r="E14" s="29" t="s">
        <v>29</v>
      </c>
      <c r="F14" s="24" t="s">
        <v>27</v>
      </c>
      <c r="G14" s="63">
        <v>2</v>
      </c>
      <c r="H14" s="16" t="s">
        <v>37</v>
      </c>
      <c r="I14" s="27">
        <v>5148</v>
      </c>
      <c r="J14" s="28">
        <v>0.375</v>
      </c>
      <c r="K14" s="30">
        <f>J14*I14*G14</f>
        <v>3861</v>
      </c>
      <c r="L14" s="30"/>
    </row>
    <row r="15" spans="2:12" s="1" customFormat="1" ht="17.100000000000001" customHeight="1" x14ac:dyDescent="0.25">
      <c r="B15" s="59" t="s">
        <v>66</v>
      </c>
      <c r="C15" s="39"/>
      <c r="D15" s="77"/>
      <c r="E15" s="29" t="s">
        <v>29</v>
      </c>
      <c r="F15" s="24" t="s">
        <v>27</v>
      </c>
      <c r="G15" s="63">
        <v>2</v>
      </c>
      <c r="H15" s="26" t="s">
        <v>67</v>
      </c>
      <c r="I15" s="17">
        <v>5433</v>
      </c>
      <c r="J15" s="28">
        <v>0.375</v>
      </c>
      <c r="K15" s="30">
        <f>J15*I15*G15</f>
        <v>4074.75</v>
      </c>
      <c r="L15" s="30"/>
    </row>
    <row r="16" spans="2:12" s="1" customFormat="1" ht="17.100000000000001" customHeight="1" x14ac:dyDescent="0.25">
      <c r="B16" s="59" t="s">
        <v>25</v>
      </c>
      <c r="C16" s="39"/>
      <c r="D16" s="78"/>
      <c r="E16" s="29" t="s">
        <v>29</v>
      </c>
      <c r="F16" s="24" t="s">
        <v>27</v>
      </c>
      <c r="G16" s="63">
        <v>2</v>
      </c>
      <c r="H16" s="16" t="s">
        <v>25</v>
      </c>
      <c r="I16" s="17">
        <v>6075</v>
      </c>
      <c r="J16" s="28">
        <v>0.375</v>
      </c>
      <c r="K16" s="30">
        <f>J16*I16*G16</f>
        <v>4556.25</v>
      </c>
      <c r="L16" s="30"/>
    </row>
    <row r="17" spans="2:12" s="1" customFormat="1" ht="17.100000000000001" customHeight="1" x14ac:dyDescent="0.25">
      <c r="B17" s="41" t="s">
        <v>76</v>
      </c>
      <c r="C17" s="41"/>
      <c r="D17" s="51" t="s">
        <v>41</v>
      </c>
      <c r="E17" s="29" t="s">
        <v>36</v>
      </c>
      <c r="F17" s="24" t="s">
        <v>27</v>
      </c>
      <c r="G17" s="32">
        <v>30</v>
      </c>
      <c r="H17" s="16" t="s">
        <v>65</v>
      </c>
      <c r="I17" s="17">
        <v>13759.6</v>
      </c>
      <c r="J17" s="28">
        <v>0.3</v>
      </c>
      <c r="K17" s="30">
        <f>I17*G17*J17</f>
        <v>123836.4</v>
      </c>
      <c r="L17" s="30"/>
    </row>
    <row r="18" spans="2:12" s="1" customFormat="1" ht="17.100000000000001" customHeight="1" x14ac:dyDescent="0.25">
      <c r="B18" s="41" t="s">
        <v>59</v>
      </c>
      <c r="C18" s="41" t="s">
        <v>60</v>
      </c>
      <c r="D18" s="51" t="s">
        <v>62</v>
      </c>
      <c r="E18" s="29" t="s">
        <v>63</v>
      </c>
      <c r="F18" s="24" t="s">
        <v>27</v>
      </c>
      <c r="G18" s="64">
        <v>2</v>
      </c>
      <c r="H18" s="16" t="s">
        <v>65</v>
      </c>
      <c r="I18" s="17">
        <v>13759.6</v>
      </c>
      <c r="J18" s="28">
        <v>0.3</v>
      </c>
      <c r="K18" s="30">
        <f>J18*I18*G18</f>
        <v>8255.76</v>
      </c>
      <c r="L18" s="30"/>
    </row>
    <row r="19" spans="2:12" s="1" customFormat="1" ht="17.100000000000001" customHeight="1" x14ac:dyDescent="0.25">
      <c r="B19" s="41" t="s">
        <v>42</v>
      </c>
      <c r="C19" s="41"/>
      <c r="D19" s="76" t="s">
        <v>61</v>
      </c>
      <c r="E19" s="29" t="s">
        <v>21</v>
      </c>
      <c r="F19" s="24" t="s">
        <v>19</v>
      </c>
      <c r="G19" s="32">
        <v>40</v>
      </c>
      <c r="H19" s="16" t="s">
        <v>65</v>
      </c>
      <c r="I19" s="17">
        <v>13759.6</v>
      </c>
      <c r="J19" s="23">
        <v>1</v>
      </c>
      <c r="K19" s="30">
        <f>I19*G19*J19</f>
        <v>550384</v>
      </c>
      <c r="L19" s="30"/>
    </row>
    <row r="20" spans="2:12" s="1" customFormat="1" ht="17.100000000000001" customHeight="1" x14ac:dyDescent="0.25">
      <c r="B20" s="41" t="s">
        <v>37</v>
      </c>
      <c r="C20" s="41"/>
      <c r="D20" s="77"/>
      <c r="E20" s="29" t="s">
        <v>38</v>
      </c>
      <c r="F20" s="24" t="s">
        <v>39</v>
      </c>
      <c r="G20" s="15">
        <v>3</v>
      </c>
      <c r="H20" s="38" t="s">
        <v>37</v>
      </c>
      <c r="I20" s="17">
        <v>12870</v>
      </c>
      <c r="J20" s="23">
        <v>1</v>
      </c>
      <c r="K20" s="30">
        <f>I20*J20*G20</f>
        <v>38610</v>
      </c>
      <c r="L20" s="30">
        <f>K20*20%</f>
        <v>7722</v>
      </c>
    </row>
    <row r="21" spans="2:12" s="1" customFormat="1" ht="17.100000000000001" customHeight="1" x14ac:dyDescent="0.25">
      <c r="B21" s="41" t="s">
        <v>68</v>
      </c>
      <c r="C21" s="41"/>
      <c r="D21" s="78"/>
      <c r="E21" s="29" t="s">
        <v>38</v>
      </c>
      <c r="F21" s="24" t="s">
        <v>39</v>
      </c>
      <c r="G21" s="32">
        <v>3</v>
      </c>
      <c r="H21" s="33" t="s">
        <v>32</v>
      </c>
      <c r="I21" s="17">
        <v>19232.5</v>
      </c>
      <c r="J21" s="23">
        <v>1</v>
      </c>
      <c r="K21" s="30">
        <f>J21*I21*G21</f>
        <v>57697.5</v>
      </c>
      <c r="L21" s="30">
        <f>K21*20%</f>
        <v>11539.5</v>
      </c>
    </row>
    <row r="22" spans="2:12" s="8" customFormat="1" ht="24" customHeight="1" x14ac:dyDescent="0.25">
      <c r="B22" s="88" t="s">
        <v>34</v>
      </c>
      <c r="C22" s="89"/>
      <c r="D22" s="89"/>
      <c r="E22" s="89"/>
      <c r="F22" s="90"/>
      <c r="G22" s="19">
        <f>SUM(G9:G21)</f>
        <v>134</v>
      </c>
      <c r="H22" s="20"/>
      <c r="I22" s="19" t="s">
        <v>11</v>
      </c>
      <c r="J22" s="18"/>
      <c r="K22" s="37">
        <f>SUM(K9:K21)</f>
        <v>961747.81</v>
      </c>
      <c r="L22" s="37">
        <f>SUM(L9:L21)</f>
        <v>19261.5</v>
      </c>
    </row>
    <row r="23" spans="2:12" s="8" customFormat="1" ht="24" customHeight="1" x14ac:dyDescent="0.25">
      <c r="B23" s="91" t="s">
        <v>40</v>
      </c>
      <c r="C23" s="92"/>
      <c r="D23" s="85"/>
      <c r="E23" s="86"/>
      <c r="F23" s="86"/>
      <c r="G23" s="86"/>
      <c r="H23" s="86"/>
      <c r="I23" s="87"/>
      <c r="J23" s="58" t="s">
        <v>69</v>
      </c>
      <c r="K23" s="56">
        <v>0.75</v>
      </c>
      <c r="L23" s="62">
        <v>0.2</v>
      </c>
    </row>
    <row r="24" spans="2:12" s="8" customFormat="1" ht="24" customHeight="1" x14ac:dyDescent="0.25">
      <c r="B24" s="81"/>
      <c r="C24" s="82"/>
      <c r="D24" s="82"/>
      <c r="E24" s="82"/>
      <c r="F24" s="82"/>
      <c r="G24" s="82"/>
      <c r="H24" s="82"/>
      <c r="I24" s="83"/>
      <c r="J24" s="57" t="s">
        <v>71</v>
      </c>
      <c r="K24" s="60">
        <f>K22-K22*K23</f>
        <v>240436.95250000001</v>
      </c>
      <c r="L24" s="61">
        <f>L22-L22*K23</f>
        <v>4815.375</v>
      </c>
    </row>
    <row r="25" spans="2:12" s="4" customFormat="1" ht="19.5" customHeight="1" x14ac:dyDescent="0.25">
      <c r="G25" s="6"/>
      <c r="H25" s="6"/>
      <c r="I25" s="2"/>
      <c r="J25" s="7"/>
      <c r="K25" s="7"/>
    </row>
    <row r="26" spans="2:12" s="2" customFormat="1" ht="15.6" x14ac:dyDescent="0.25">
      <c r="B26" s="84" t="s">
        <v>3</v>
      </c>
      <c r="C26" s="84"/>
      <c r="D26" s="84"/>
      <c r="E26" s="84"/>
      <c r="F26" s="53"/>
      <c r="G26" s="3"/>
      <c r="H26" s="7"/>
      <c r="I26" s="7"/>
    </row>
    <row r="27" spans="2:12" s="2" customFormat="1" ht="67.5" customHeight="1" x14ac:dyDescent="0.25">
      <c r="B27" s="79" t="s">
        <v>81</v>
      </c>
      <c r="C27" s="80"/>
      <c r="D27" s="80"/>
      <c r="E27" s="80"/>
      <c r="G27" s="3"/>
      <c r="H27" s="7"/>
      <c r="I27" s="7"/>
    </row>
    <row r="28" spans="2:12" x14ac:dyDescent="0.25">
      <c r="B28" s="66" t="s">
        <v>87</v>
      </c>
    </row>
    <row r="30" spans="2:12" ht="15.6" x14ac:dyDescent="0.25">
      <c r="H30" s="46"/>
      <c r="I30" s="47"/>
    </row>
    <row r="31" spans="2:12" ht="15.6" x14ac:dyDescent="0.25">
      <c r="H31" s="46"/>
      <c r="I31" s="47"/>
    </row>
  </sheetData>
  <mergeCells count="15">
    <mergeCell ref="D19:D21"/>
    <mergeCell ref="C3:D3"/>
    <mergeCell ref="B27:E27"/>
    <mergeCell ref="B24:I24"/>
    <mergeCell ref="B26:E26"/>
    <mergeCell ref="D14:D16"/>
    <mergeCell ref="D9:D13"/>
    <mergeCell ref="D23:I23"/>
    <mergeCell ref="B22:F22"/>
    <mergeCell ref="B23:C23"/>
    <mergeCell ref="C2:D2"/>
    <mergeCell ref="B8:C8"/>
    <mergeCell ref="B7:I7"/>
    <mergeCell ref="C5:D5"/>
    <mergeCell ref="C4:D4"/>
  </mergeCells>
  <pageMargins left="0.51181102362204722" right="0.51181102362204722" top="0.78740157480314965" bottom="0.78740157480314965" header="0.31496062992125984" footer="0.31496062992125984"/>
  <pageSetup scale="48" orientation="landscape" verticalDpi="597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1"/>
  <sheetViews>
    <sheetView showGridLines="0" zoomScale="80" zoomScaleNormal="80" workbookViewId="0"/>
  </sheetViews>
  <sheetFormatPr defaultColWidth="9.109375" defaultRowHeight="13.8" x14ac:dyDescent="0.25"/>
  <cols>
    <col min="1" max="1" width="3.5546875" style="10" customWidth="1"/>
    <col min="2" max="2" width="40.44140625" style="10" customWidth="1"/>
    <col min="3" max="3" width="27.88671875" style="10" customWidth="1"/>
    <col min="4" max="4" width="22.6640625" style="10" customWidth="1"/>
    <col min="5" max="5" width="69.44140625" style="10" bestFit="1" customWidth="1"/>
    <col min="6" max="6" width="17.44140625" style="10" customWidth="1"/>
    <col min="7" max="7" width="20" style="10" bestFit="1" customWidth="1"/>
    <col min="8" max="8" width="38.5546875" style="10" customWidth="1"/>
    <col min="9" max="9" width="19.5546875" style="10" bestFit="1" customWidth="1"/>
    <col min="10" max="10" width="21.88671875" style="10" customWidth="1"/>
    <col min="11" max="11" width="17.6640625" style="10" customWidth="1"/>
    <col min="12" max="16384" width="9.109375" style="10"/>
  </cols>
  <sheetData>
    <row r="1" spans="2:11" ht="15.75" customHeight="1" x14ac:dyDescent="0.25"/>
    <row r="2" spans="2:11" ht="20.100000000000001" customHeight="1" x14ac:dyDescent="0.25">
      <c r="B2" s="9" t="s">
        <v>7</v>
      </c>
      <c r="C2" s="67" t="s">
        <v>78</v>
      </c>
      <c r="D2" s="68"/>
    </row>
    <row r="3" spans="2:11" ht="20.100000000000001" customHeight="1" x14ac:dyDescent="0.25">
      <c r="B3" s="9" t="s">
        <v>13</v>
      </c>
      <c r="C3" s="67" t="s">
        <v>15</v>
      </c>
      <c r="D3" s="68"/>
    </row>
    <row r="4" spans="2:11" ht="20.100000000000001" customHeight="1" x14ac:dyDescent="0.25">
      <c r="B4" s="9" t="s">
        <v>8</v>
      </c>
      <c r="C4" s="67" t="s">
        <v>79</v>
      </c>
      <c r="D4" s="68"/>
    </row>
    <row r="5" spans="2:11" ht="20.100000000000001" customHeight="1" x14ac:dyDescent="0.25">
      <c r="B5" s="9" t="s">
        <v>9</v>
      </c>
      <c r="C5" s="74" t="s">
        <v>88</v>
      </c>
      <c r="D5" s="75"/>
    </row>
    <row r="6" spans="2:11" ht="20.100000000000001" customHeight="1" x14ac:dyDescent="0.25"/>
    <row r="7" spans="2:11" s="2" customFormat="1" ht="39.9" customHeight="1" x14ac:dyDescent="0.25">
      <c r="B7" s="71" t="s">
        <v>80</v>
      </c>
      <c r="C7" s="72"/>
      <c r="D7" s="72"/>
      <c r="E7" s="72"/>
      <c r="F7" s="72"/>
      <c r="G7" s="72"/>
      <c r="H7" s="72"/>
      <c r="I7" s="73"/>
      <c r="J7" s="22"/>
      <c r="K7" s="21"/>
    </row>
    <row r="8" spans="2:11" s="5" customFormat="1" ht="47.25" customHeight="1" x14ac:dyDescent="0.25">
      <c r="B8" s="69" t="s">
        <v>0</v>
      </c>
      <c r="C8" s="70"/>
      <c r="D8" s="11" t="s">
        <v>4</v>
      </c>
      <c r="E8" s="11" t="s">
        <v>5</v>
      </c>
      <c r="F8" s="12" t="s">
        <v>10</v>
      </c>
      <c r="G8" s="13" t="s">
        <v>6</v>
      </c>
      <c r="H8" s="11" t="s">
        <v>12</v>
      </c>
      <c r="I8" s="11" t="s">
        <v>2</v>
      </c>
      <c r="J8" s="14" t="s">
        <v>1</v>
      </c>
      <c r="K8" s="11" t="s">
        <v>20</v>
      </c>
    </row>
    <row r="9" spans="2:11" s="5" customFormat="1" ht="17.25" customHeight="1" x14ac:dyDescent="0.25">
      <c r="B9" s="41" t="s">
        <v>17</v>
      </c>
      <c r="C9" s="41"/>
      <c r="D9" s="76" t="s">
        <v>41</v>
      </c>
      <c r="E9" s="29" t="s">
        <v>29</v>
      </c>
      <c r="F9" s="24" t="s">
        <v>27</v>
      </c>
      <c r="G9" s="25">
        <v>0</v>
      </c>
      <c r="H9" s="16" t="s">
        <v>17</v>
      </c>
      <c r="I9" s="27">
        <v>5148</v>
      </c>
      <c r="J9" s="28">
        <v>0.375</v>
      </c>
      <c r="K9" s="30">
        <f>J9*I9*G9</f>
        <v>0</v>
      </c>
    </row>
    <row r="10" spans="2:11" s="5" customFormat="1" ht="15" customHeight="1" x14ac:dyDescent="0.25">
      <c r="B10" s="41" t="s">
        <v>32</v>
      </c>
      <c r="C10" s="41"/>
      <c r="D10" s="77"/>
      <c r="E10" s="29" t="s">
        <v>29</v>
      </c>
      <c r="F10" s="24" t="s">
        <v>27</v>
      </c>
      <c r="G10" s="25">
        <v>0</v>
      </c>
      <c r="H10" s="26" t="s">
        <v>18</v>
      </c>
      <c r="I10" s="27">
        <v>7693</v>
      </c>
      <c r="J10" s="28">
        <v>0.375</v>
      </c>
      <c r="K10" s="30">
        <f>J10*I10*G10</f>
        <v>0</v>
      </c>
    </row>
    <row r="11" spans="2:11" s="1" customFormat="1" ht="17.100000000000001" customHeight="1" x14ac:dyDescent="0.25">
      <c r="B11" s="41" t="s">
        <v>25</v>
      </c>
      <c r="C11" s="41"/>
      <c r="D11" s="77"/>
      <c r="E11" s="29" t="s">
        <v>29</v>
      </c>
      <c r="F11" s="24" t="s">
        <v>27</v>
      </c>
      <c r="G11" s="15">
        <v>0</v>
      </c>
      <c r="H11" s="16" t="s">
        <v>25</v>
      </c>
      <c r="I11" s="17">
        <v>6075</v>
      </c>
      <c r="J11" s="28">
        <v>0.375</v>
      </c>
      <c r="K11" s="30">
        <f>J11*I11*G11</f>
        <v>0</v>
      </c>
    </row>
    <row r="12" spans="2:11" s="1" customFormat="1" ht="17.100000000000001" customHeight="1" x14ac:dyDescent="0.25">
      <c r="B12" s="41" t="s">
        <v>54</v>
      </c>
      <c r="C12" s="41"/>
      <c r="D12" s="77"/>
      <c r="E12" s="29" t="s">
        <v>29</v>
      </c>
      <c r="F12" s="24" t="s">
        <v>27</v>
      </c>
      <c r="G12" s="15">
        <v>0</v>
      </c>
      <c r="H12" s="16" t="s">
        <v>51</v>
      </c>
      <c r="I12" s="17">
        <v>5433</v>
      </c>
      <c r="J12" s="28">
        <v>0.375</v>
      </c>
      <c r="K12" s="30">
        <f>J12*I12*G12</f>
        <v>0</v>
      </c>
    </row>
    <row r="13" spans="2:11" s="1" customFormat="1" ht="17.100000000000001" customHeight="1" x14ac:dyDescent="0.25">
      <c r="B13" s="41" t="s">
        <v>55</v>
      </c>
      <c r="C13" s="39"/>
      <c r="D13" s="78"/>
      <c r="E13" s="29" t="s">
        <v>56</v>
      </c>
      <c r="F13" s="24" t="s">
        <v>27</v>
      </c>
      <c r="G13" s="32">
        <v>30</v>
      </c>
      <c r="H13" s="16" t="s">
        <v>65</v>
      </c>
      <c r="I13" s="17">
        <v>13759.6</v>
      </c>
      <c r="J13" s="28">
        <v>0.3</v>
      </c>
      <c r="K13" s="30">
        <f>I13*G13*J13</f>
        <v>123836.4</v>
      </c>
    </row>
    <row r="14" spans="2:11" s="1" customFormat="1" ht="17.100000000000001" customHeight="1" x14ac:dyDescent="0.25">
      <c r="B14" s="41" t="s">
        <v>58</v>
      </c>
      <c r="C14" s="39"/>
      <c r="D14" s="76" t="s">
        <v>48</v>
      </c>
      <c r="E14" s="29" t="s">
        <v>29</v>
      </c>
      <c r="F14" s="24" t="s">
        <v>27</v>
      </c>
      <c r="G14" s="15">
        <v>0</v>
      </c>
      <c r="H14" s="16" t="s">
        <v>37</v>
      </c>
      <c r="I14" s="27">
        <v>5148</v>
      </c>
      <c r="J14" s="28">
        <v>0.375</v>
      </c>
      <c r="K14" s="30">
        <f t="shared" ref="K14:K21" si="0">I14*G14*J14</f>
        <v>0</v>
      </c>
    </row>
    <row r="15" spans="2:11" s="1" customFormat="1" ht="17.100000000000001" customHeight="1" x14ac:dyDescent="0.25">
      <c r="B15" s="41" t="s">
        <v>85</v>
      </c>
      <c r="C15" s="39"/>
      <c r="D15" s="77"/>
      <c r="E15" s="29" t="s">
        <v>29</v>
      </c>
      <c r="F15" s="24" t="s">
        <v>27</v>
      </c>
      <c r="G15" s="15">
        <v>0</v>
      </c>
      <c r="H15" s="26" t="s">
        <v>84</v>
      </c>
      <c r="I15" s="17">
        <v>5433</v>
      </c>
      <c r="J15" s="28">
        <v>0.375</v>
      </c>
      <c r="K15" s="30">
        <f t="shared" si="0"/>
        <v>0</v>
      </c>
    </row>
    <row r="16" spans="2:11" s="1" customFormat="1" ht="17.100000000000001" customHeight="1" x14ac:dyDescent="0.25">
      <c r="B16" s="41" t="s">
        <v>25</v>
      </c>
      <c r="C16" s="39"/>
      <c r="D16" s="78"/>
      <c r="E16" s="29" t="s">
        <v>29</v>
      </c>
      <c r="F16" s="24" t="s">
        <v>27</v>
      </c>
      <c r="G16" s="15">
        <v>0</v>
      </c>
      <c r="H16" s="16" t="s">
        <v>25</v>
      </c>
      <c r="I16" s="17">
        <v>6075</v>
      </c>
      <c r="J16" s="28">
        <v>0.375</v>
      </c>
      <c r="K16" s="30">
        <f t="shared" si="0"/>
        <v>0</v>
      </c>
    </row>
    <row r="17" spans="2:11" s="1" customFormat="1" ht="17.100000000000001" customHeight="1" x14ac:dyDescent="0.25">
      <c r="B17" s="41" t="s">
        <v>43</v>
      </c>
      <c r="C17" s="41"/>
      <c r="D17" s="50" t="s">
        <v>41</v>
      </c>
      <c r="E17" s="29" t="s">
        <v>36</v>
      </c>
      <c r="F17" s="24" t="s">
        <v>27</v>
      </c>
      <c r="G17" s="32">
        <v>30</v>
      </c>
      <c r="H17" s="16" t="s">
        <v>65</v>
      </c>
      <c r="I17" s="17">
        <v>13759.6</v>
      </c>
      <c r="J17" s="28">
        <v>0.25</v>
      </c>
      <c r="K17" s="30">
        <f>I17*G17*J17</f>
        <v>103197</v>
      </c>
    </row>
    <row r="18" spans="2:11" s="1" customFormat="1" ht="17.100000000000001" customHeight="1" x14ac:dyDescent="0.25">
      <c r="B18" s="41" t="s">
        <v>59</v>
      </c>
      <c r="C18" s="41" t="s">
        <v>60</v>
      </c>
      <c r="D18" s="51" t="s">
        <v>62</v>
      </c>
      <c r="E18" s="29" t="s">
        <v>63</v>
      </c>
      <c r="F18" s="24" t="s">
        <v>27</v>
      </c>
      <c r="G18" s="32">
        <v>2</v>
      </c>
      <c r="H18" s="16" t="s">
        <v>65</v>
      </c>
      <c r="I18" s="17">
        <v>13759.6</v>
      </c>
      <c r="J18" s="28">
        <v>0.3</v>
      </c>
      <c r="K18" s="30">
        <f>I18*G18*J18</f>
        <v>8255.76</v>
      </c>
    </row>
    <row r="19" spans="2:11" s="1" customFormat="1" ht="17.100000000000001" customHeight="1" x14ac:dyDescent="0.25">
      <c r="B19" s="41" t="s">
        <v>42</v>
      </c>
      <c r="C19" s="41"/>
      <c r="D19" s="77" t="s">
        <v>61</v>
      </c>
      <c r="E19" s="29" t="s">
        <v>21</v>
      </c>
      <c r="F19" s="24" t="s">
        <v>19</v>
      </c>
      <c r="G19" s="32">
        <v>30</v>
      </c>
      <c r="H19" s="16" t="s">
        <v>65</v>
      </c>
      <c r="I19" s="17">
        <v>13759.6</v>
      </c>
      <c r="J19" s="23">
        <v>1</v>
      </c>
      <c r="K19" s="30">
        <f t="shared" si="0"/>
        <v>412788</v>
      </c>
    </row>
    <row r="20" spans="2:11" s="1" customFormat="1" ht="17.100000000000001" customHeight="1" x14ac:dyDescent="0.25">
      <c r="B20" s="41" t="s">
        <v>37</v>
      </c>
      <c r="C20" s="41"/>
      <c r="D20" s="77"/>
      <c r="E20" s="29" t="s">
        <v>38</v>
      </c>
      <c r="F20" s="24" t="s">
        <v>39</v>
      </c>
      <c r="G20" s="15">
        <v>0</v>
      </c>
      <c r="H20" s="38" t="s">
        <v>37</v>
      </c>
      <c r="I20" s="17">
        <v>12870</v>
      </c>
      <c r="J20" s="23">
        <v>1</v>
      </c>
      <c r="K20" s="30">
        <f t="shared" si="0"/>
        <v>0</v>
      </c>
    </row>
    <row r="21" spans="2:11" s="1" customFormat="1" ht="17.100000000000001" customHeight="1" x14ac:dyDescent="0.25">
      <c r="B21" s="41" t="s">
        <v>32</v>
      </c>
      <c r="C21" s="41"/>
      <c r="D21" s="78"/>
      <c r="E21" s="29" t="s">
        <v>38</v>
      </c>
      <c r="F21" s="24" t="s">
        <v>39</v>
      </c>
      <c r="G21" s="32">
        <v>0</v>
      </c>
      <c r="H21" s="33" t="s">
        <v>32</v>
      </c>
      <c r="I21" s="17">
        <v>19232.5</v>
      </c>
      <c r="J21" s="23">
        <v>1</v>
      </c>
      <c r="K21" s="30">
        <f t="shared" si="0"/>
        <v>0</v>
      </c>
    </row>
    <row r="22" spans="2:11" s="8" customFormat="1" ht="24" customHeight="1" x14ac:dyDescent="0.25">
      <c r="B22" s="93" t="s">
        <v>34</v>
      </c>
      <c r="C22" s="93"/>
      <c r="D22" s="93"/>
      <c r="E22" s="93"/>
      <c r="F22" s="93"/>
      <c r="G22" s="19">
        <f>SUM(G9:G21)</f>
        <v>92</v>
      </c>
      <c r="H22" s="20"/>
      <c r="I22" s="19" t="s">
        <v>11</v>
      </c>
      <c r="J22" s="18"/>
      <c r="K22" s="37">
        <f>SUM(K9:K21)</f>
        <v>648077.16</v>
      </c>
    </row>
    <row r="23" spans="2:11" s="8" customFormat="1" ht="24" customHeight="1" x14ac:dyDescent="0.25">
      <c r="B23" s="91" t="s">
        <v>40</v>
      </c>
      <c r="C23" s="92"/>
      <c r="D23" s="88"/>
      <c r="E23" s="89"/>
      <c r="F23" s="89"/>
      <c r="G23" s="89"/>
      <c r="H23" s="89"/>
      <c r="I23" s="90"/>
      <c r="J23" s="58" t="s">
        <v>69</v>
      </c>
      <c r="K23" s="56">
        <v>0.7</v>
      </c>
    </row>
    <row r="24" spans="2:11" s="8" customFormat="1" ht="24" customHeight="1" x14ac:dyDescent="0.25">
      <c r="B24" s="81"/>
      <c r="C24" s="82"/>
      <c r="D24" s="82"/>
      <c r="E24" s="82"/>
      <c r="F24" s="82"/>
      <c r="G24" s="82"/>
      <c r="H24" s="82"/>
      <c r="I24" s="83"/>
      <c r="J24" s="57" t="s">
        <v>70</v>
      </c>
      <c r="K24" s="58">
        <f>K22-K22*K23</f>
        <v>194423.14800000004</v>
      </c>
    </row>
    <row r="25" spans="2:11" s="4" customFormat="1" ht="19.5" customHeight="1" x14ac:dyDescent="0.25">
      <c r="G25" s="6"/>
      <c r="H25" s="6"/>
      <c r="I25" s="2"/>
      <c r="J25" s="7"/>
      <c r="K25" s="7"/>
    </row>
    <row r="26" spans="2:11" s="2" customFormat="1" ht="10.5" customHeight="1" x14ac:dyDescent="0.25">
      <c r="B26" s="84" t="s">
        <v>3</v>
      </c>
      <c r="C26" s="84"/>
      <c r="D26" s="84"/>
      <c r="E26" s="84"/>
      <c r="F26" s="40"/>
      <c r="G26" s="3"/>
      <c r="H26" s="7"/>
      <c r="I26" s="7"/>
    </row>
    <row r="27" spans="2:11" s="2" customFormat="1" ht="15.6" x14ac:dyDescent="0.25">
      <c r="B27" s="79" t="s">
        <v>82</v>
      </c>
      <c r="C27" s="80"/>
      <c r="D27" s="80"/>
      <c r="E27" s="80"/>
      <c r="G27" s="3"/>
      <c r="H27" s="7"/>
      <c r="I27" s="7"/>
    </row>
    <row r="28" spans="2:11" x14ac:dyDescent="0.25">
      <c r="B28" s="80"/>
      <c r="C28" s="80"/>
      <c r="D28" s="80"/>
      <c r="E28" s="80"/>
    </row>
    <row r="29" spans="2:11" x14ac:dyDescent="0.25">
      <c r="B29" s="80"/>
      <c r="C29" s="80"/>
      <c r="D29" s="80"/>
      <c r="E29" s="80"/>
    </row>
    <row r="30" spans="2:11" ht="33" customHeight="1" x14ac:dyDescent="0.25">
      <c r="B30" s="80"/>
      <c r="C30" s="80"/>
      <c r="D30" s="80"/>
      <c r="E30" s="80"/>
      <c r="H30" s="46"/>
      <c r="I30" s="47"/>
    </row>
    <row r="31" spans="2:11" ht="15.6" x14ac:dyDescent="0.25">
      <c r="B31" s="66" t="s">
        <v>87</v>
      </c>
      <c r="H31" s="46"/>
      <c r="I31" s="47"/>
    </row>
  </sheetData>
  <mergeCells count="15">
    <mergeCell ref="D19:D21"/>
    <mergeCell ref="B26:E26"/>
    <mergeCell ref="B27:E30"/>
    <mergeCell ref="B22:F22"/>
    <mergeCell ref="B23:C23"/>
    <mergeCell ref="D23:I23"/>
    <mergeCell ref="B24:I24"/>
    <mergeCell ref="D9:D13"/>
    <mergeCell ref="D14:D16"/>
    <mergeCell ref="C2:D2"/>
    <mergeCell ref="C3:D3"/>
    <mergeCell ref="C4:D4"/>
    <mergeCell ref="C5:D5"/>
    <mergeCell ref="B7:I7"/>
    <mergeCell ref="B8:C8"/>
  </mergeCells>
  <pageMargins left="0.51181102362204722" right="0.51181102362204722" top="0.78740157480314965" bottom="0.78740157480314965" header="0.31496062992125984" footer="0.31496062992125984"/>
  <pageSetup scale="48" orientation="landscape" verticalDpi="597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1"/>
  <sheetViews>
    <sheetView showGridLines="0" zoomScale="70" zoomScaleNormal="70" workbookViewId="0"/>
  </sheetViews>
  <sheetFormatPr defaultColWidth="9.109375" defaultRowHeight="13.8" x14ac:dyDescent="0.25"/>
  <cols>
    <col min="1" max="1" width="3.5546875" style="10" customWidth="1"/>
    <col min="2" max="2" width="40.44140625" style="10" customWidth="1"/>
    <col min="3" max="3" width="27.88671875" style="10" customWidth="1"/>
    <col min="4" max="4" width="22.6640625" style="10" customWidth="1"/>
    <col min="5" max="5" width="69.44140625" style="10" bestFit="1" customWidth="1"/>
    <col min="6" max="6" width="17.44140625" style="10" customWidth="1"/>
    <col min="7" max="7" width="20" style="10" bestFit="1" customWidth="1"/>
    <col min="8" max="8" width="38.5546875" style="10" customWidth="1"/>
    <col min="9" max="9" width="19.5546875" style="10" bestFit="1" customWidth="1"/>
    <col min="10" max="10" width="21.88671875" style="10" customWidth="1"/>
    <col min="11" max="11" width="17.6640625" style="10" customWidth="1"/>
    <col min="12" max="16384" width="9.109375" style="10"/>
  </cols>
  <sheetData>
    <row r="1" spans="2:11" ht="15.75" customHeight="1" x14ac:dyDescent="0.25"/>
    <row r="2" spans="2:11" ht="20.100000000000001" customHeight="1" x14ac:dyDescent="0.25">
      <c r="B2" s="9" t="s">
        <v>7</v>
      </c>
      <c r="C2" s="67" t="s">
        <v>78</v>
      </c>
      <c r="D2" s="68"/>
    </row>
    <row r="3" spans="2:11" ht="20.100000000000001" customHeight="1" x14ac:dyDescent="0.25">
      <c r="B3" s="9" t="s">
        <v>13</v>
      </c>
      <c r="C3" s="67" t="s">
        <v>15</v>
      </c>
      <c r="D3" s="68"/>
    </row>
    <row r="4" spans="2:11" ht="20.100000000000001" customHeight="1" x14ac:dyDescent="0.25">
      <c r="B4" s="9" t="s">
        <v>8</v>
      </c>
      <c r="C4" s="67" t="s">
        <v>79</v>
      </c>
      <c r="D4" s="68"/>
    </row>
    <row r="5" spans="2:11" ht="20.100000000000001" customHeight="1" x14ac:dyDescent="0.25">
      <c r="B5" s="9" t="s">
        <v>9</v>
      </c>
      <c r="C5" s="74" t="s">
        <v>88</v>
      </c>
      <c r="D5" s="75"/>
    </row>
    <row r="6" spans="2:11" ht="20.100000000000001" customHeight="1" x14ac:dyDescent="0.25"/>
    <row r="7" spans="2:11" s="2" customFormat="1" ht="39.9" customHeight="1" x14ac:dyDescent="0.25">
      <c r="B7" s="96" t="s">
        <v>80</v>
      </c>
      <c r="C7" s="96"/>
      <c r="D7" s="96"/>
      <c r="E7" s="96"/>
      <c r="F7" s="96"/>
      <c r="G7" s="96"/>
      <c r="H7" s="96"/>
      <c r="I7" s="96"/>
      <c r="J7" s="22"/>
      <c r="K7" s="21"/>
    </row>
    <row r="8" spans="2:11" s="5" customFormat="1" ht="47.25" customHeight="1" x14ac:dyDescent="0.25">
      <c r="B8" s="69" t="s">
        <v>0</v>
      </c>
      <c r="C8" s="70"/>
      <c r="D8" s="11" t="s">
        <v>4</v>
      </c>
      <c r="E8" s="11" t="s">
        <v>5</v>
      </c>
      <c r="F8" s="12" t="s">
        <v>10</v>
      </c>
      <c r="G8" s="13" t="s">
        <v>6</v>
      </c>
      <c r="H8" s="11" t="s">
        <v>12</v>
      </c>
      <c r="I8" s="11" t="s">
        <v>2</v>
      </c>
      <c r="J8" s="14" t="s">
        <v>1</v>
      </c>
      <c r="K8" s="11" t="s">
        <v>20</v>
      </c>
    </row>
    <row r="9" spans="2:11" s="5" customFormat="1" ht="17.25" customHeight="1" x14ac:dyDescent="0.25">
      <c r="B9" s="41" t="s">
        <v>17</v>
      </c>
      <c r="C9" s="41"/>
      <c r="D9" s="76" t="s">
        <v>41</v>
      </c>
      <c r="E9" s="29" t="s">
        <v>29</v>
      </c>
      <c r="F9" s="24" t="s">
        <v>27</v>
      </c>
      <c r="G9" s="25">
        <v>0</v>
      </c>
      <c r="H9" s="16" t="s">
        <v>17</v>
      </c>
      <c r="I9" s="27">
        <v>5148</v>
      </c>
      <c r="J9" s="28">
        <v>0.375</v>
      </c>
      <c r="K9" s="30">
        <f>J9*I9*G9</f>
        <v>0</v>
      </c>
    </row>
    <row r="10" spans="2:11" s="5" customFormat="1" ht="15" customHeight="1" x14ac:dyDescent="0.25">
      <c r="B10" s="41" t="s">
        <v>32</v>
      </c>
      <c r="C10" s="41"/>
      <c r="D10" s="77"/>
      <c r="E10" s="29" t="s">
        <v>29</v>
      </c>
      <c r="F10" s="24" t="s">
        <v>27</v>
      </c>
      <c r="G10" s="25">
        <v>0</v>
      </c>
      <c r="H10" s="26" t="s">
        <v>18</v>
      </c>
      <c r="I10" s="27">
        <v>7693</v>
      </c>
      <c r="J10" s="28">
        <v>0.375</v>
      </c>
      <c r="K10" s="30">
        <f>J10*I10*G10</f>
        <v>0</v>
      </c>
    </row>
    <row r="11" spans="2:11" s="1" customFormat="1" ht="17.100000000000001" customHeight="1" x14ac:dyDescent="0.25">
      <c r="B11" s="41" t="s">
        <v>25</v>
      </c>
      <c r="C11" s="41"/>
      <c r="D11" s="77"/>
      <c r="E11" s="29" t="s">
        <v>29</v>
      </c>
      <c r="F11" s="24" t="s">
        <v>27</v>
      </c>
      <c r="G11" s="15">
        <v>0</v>
      </c>
      <c r="H11" s="16" t="s">
        <v>25</v>
      </c>
      <c r="I11" s="17">
        <v>6075</v>
      </c>
      <c r="J11" s="28">
        <v>0.375</v>
      </c>
      <c r="K11" s="30">
        <f>J11*I11*G11</f>
        <v>0</v>
      </c>
    </row>
    <row r="12" spans="2:11" s="1" customFormat="1" ht="17.100000000000001" customHeight="1" x14ac:dyDescent="0.25">
      <c r="B12" s="41" t="s">
        <v>54</v>
      </c>
      <c r="C12" s="41"/>
      <c r="D12" s="77"/>
      <c r="E12" s="29" t="s">
        <v>29</v>
      </c>
      <c r="F12" s="24" t="s">
        <v>27</v>
      </c>
      <c r="G12" s="15">
        <v>0</v>
      </c>
      <c r="H12" s="16" t="s">
        <v>51</v>
      </c>
      <c r="I12" s="17">
        <v>5433</v>
      </c>
      <c r="J12" s="28">
        <v>0.375</v>
      </c>
      <c r="K12" s="30">
        <f>J12*I12*G12</f>
        <v>0</v>
      </c>
    </row>
    <row r="13" spans="2:11" s="1" customFormat="1" ht="17.100000000000001" customHeight="1" x14ac:dyDescent="0.25">
      <c r="B13" s="41" t="s">
        <v>72</v>
      </c>
      <c r="C13" s="39"/>
      <c r="D13" s="78"/>
      <c r="E13" s="29" t="s">
        <v>56</v>
      </c>
      <c r="F13" s="24" t="s">
        <v>27</v>
      </c>
      <c r="G13" s="32">
        <v>30</v>
      </c>
      <c r="H13" s="16" t="s">
        <v>65</v>
      </c>
      <c r="I13" s="17">
        <v>13759.6</v>
      </c>
      <c r="J13" s="28">
        <v>0.375</v>
      </c>
      <c r="K13" s="30">
        <f>I13*G13*J13</f>
        <v>154795.5</v>
      </c>
    </row>
    <row r="14" spans="2:11" s="1" customFormat="1" ht="17.100000000000001" customHeight="1" x14ac:dyDescent="0.25">
      <c r="B14" s="41" t="s">
        <v>58</v>
      </c>
      <c r="C14" s="39"/>
      <c r="D14" s="76" t="s">
        <v>48</v>
      </c>
      <c r="E14" s="29" t="s">
        <v>29</v>
      </c>
      <c r="F14" s="24" t="s">
        <v>27</v>
      </c>
      <c r="G14" s="15">
        <v>0</v>
      </c>
      <c r="H14" s="16" t="s">
        <v>37</v>
      </c>
      <c r="I14" s="27">
        <v>5148</v>
      </c>
      <c r="J14" s="28">
        <v>0.375</v>
      </c>
      <c r="K14" s="30">
        <f t="shared" ref="K14:K21" si="0">I14*G14*J14</f>
        <v>0</v>
      </c>
    </row>
    <row r="15" spans="2:11" s="1" customFormat="1" ht="17.100000000000001" customHeight="1" x14ac:dyDescent="0.25">
      <c r="B15" s="41" t="s">
        <v>85</v>
      </c>
      <c r="C15" s="39"/>
      <c r="D15" s="77"/>
      <c r="E15" s="29" t="s">
        <v>29</v>
      </c>
      <c r="F15" s="24" t="s">
        <v>27</v>
      </c>
      <c r="G15" s="15">
        <v>0</v>
      </c>
      <c r="H15" s="26" t="s">
        <v>84</v>
      </c>
      <c r="I15" s="17">
        <v>5433</v>
      </c>
      <c r="J15" s="28">
        <v>0.375</v>
      </c>
      <c r="K15" s="30">
        <f t="shared" si="0"/>
        <v>0</v>
      </c>
    </row>
    <row r="16" spans="2:11" s="1" customFormat="1" ht="17.100000000000001" customHeight="1" x14ac:dyDescent="0.25">
      <c r="B16" s="41" t="s">
        <v>25</v>
      </c>
      <c r="C16" s="39"/>
      <c r="D16" s="78"/>
      <c r="E16" s="29" t="s">
        <v>29</v>
      </c>
      <c r="F16" s="24" t="s">
        <v>27</v>
      </c>
      <c r="G16" s="15">
        <v>0</v>
      </c>
      <c r="H16" s="16" t="s">
        <v>25</v>
      </c>
      <c r="I16" s="17">
        <v>6075</v>
      </c>
      <c r="J16" s="28">
        <v>0.375</v>
      </c>
      <c r="K16" s="30">
        <f t="shared" si="0"/>
        <v>0</v>
      </c>
    </row>
    <row r="17" spans="2:11" s="1" customFormat="1" ht="17.100000000000001" customHeight="1" x14ac:dyDescent="0.25">
      <c r="B17" s="41" t="s">
        <v>73</v>
      </c>
      <c r="C17" s="41"/>
      <c r="D17" s="54" t="s">
        <v>41</v>
      </c>
      <c r="E17" s="29" t="s">
        <v>36</v>
      </c>
      <c r="F17" s="24" t="s">
        <v>27</v>
      </c>
      <c r="G17" s="32">
        <v>30</v>
      </c>
      <c r="H17" s="16" t="s">
        <v>65</v>
      </c>
      <c r="I17" s="17">
        <v>13759.6</v>
      </c>
      <c r="J17" s="28">
        <v>0.25</v>
      </c>
      <c r="K17" s="30">
        <f t="shared" si="0"/>
        <v>103197</v>
      </c>
    </row>
    <row r="18" spans="2:11" s="1" customFormat="1" ht="17.100000000000001" customHeight="1" x14ac:dyDescent="0.25">
      <c r="B18" s="41" t="s">
        <v>59</v>
      </c>
      <c r="C18" s="41" t="s">
        <v>60</v>
      </c>
      <c r="D18" s="51" t="s">
        <v>62</v>
      </c>
      <c r="E18" s="29" t="s">
        <v>63</v>
      </c>
      <c r="F18" s="24" t="s">
        <v>27</v>
      </c>
      <c r="G18" s="32">
        <v>0</v>
      </c>
      <c r="H18" s="16" t="s">
        <v>65</v>
      </c>
      <c r="I18" s="17">
        <v>13759.6</v>
      </c>
      <c r="J18" s="28">
        <v>0.3</v>
      </c>
      <c r="K18" s="30">
        <f t="shared" si="0"/>
        <v>0</v>
      </c>
    </row>
    <row r="19" spans="2:11" s="1" customFormat="1" ht="17.100000000000001" customHeight="1" x14ac:dyDescent="0.25">
      <c r="B19" s="94" t="s">
        <v>74</v>
      </c>
      <c r="C19" s="95"/>
      <c r="D19" s="77" t="s">
        <v>61</v>
      </c>
      <c r="E19" s="29" t="s">
        <v>21</v>
      </c>
      <c r="F19" s="24" t="s">
        <v>19</v>
      </c>
      <c r="G19" s="32">
        <v>15</v>
      </c>
      <c r="H19" s="16" t="s">
        <v>65</v>
      </c>
      <c r="I19" s="17">
        <v>13759.6</v>
      </c>
      <c r="J19" s="23">
        <v>1</v>
      </c>
      <c r="K19" s="30">
        <f t="shared" si="0"/>
        <v>206394</v>
      </c>
    </row>
    <row r="20" spans="2:11" s="1" customFormat="1" ht="17.100000000000001" customHeight="1" x14ac:dyDescent="0.25">
      <c r="B20" s="41" t="s">
        <v>37</v>
      </c>
      <c r="C20" s="41"/>
      <c r="D20" s="77"/>
      <c r="E20" s="29" t="s">
        <v>38</v>
      </c>
      <c r="F20" s="24" t="s">
        <v>39</v>
      </c>
      <c r="G20" s="15">
        <v>0</v>
      </c>
      <c r="H20" s="38" t="s">
        <v>37</v>
      </c>
      <c r="I20" s="17">
        <v>12870</v>
      </c>
      <c r="J20" s="23">
        <v>1</v>
      </c>
      <c r="K20" s="30">
        <f>I20*G20*J20</f>
        <v>0</v>
      </c>
    </row>
    <row r="21" spans="2:11" s="1" customFormat="1" ht="17.100000000000001" customHeight="1" x14ac:dyDescent="0.25">
      <c r="B21" s="41" t="s">
        <v>32</v>
      </c>
      <c r="C21" s="41"/>
      <c r="D21" s="78"/>
      <c r="E21" s="29" t="s">
        <v>38</v>
      </c>
      <c r="F21" s="24" t="s">
        <v>39</v>
      </c>
      <c r="G21" s="32">
        <v>0</v>
      </c>
      <c r="H21" s="33" t="s">
        <v>32</v>
      </c>
      <c r="I21" s="17">
        <v>19232.5</v>
      </c>
      <c r="J21" s="23">
        <v>1</v>
      </c>
      <c r="K21" s="30">
        <f t="shared" si="0"/>
        <v>0</v>
      </c>
    </row>
    <row r="22" spans="2:11" s="8" customFormat="1" ht="24" customHeight="1" x14ac:dyDescent="0.25">
      <c r="B22" s="93" t="s">
        <v>34</v>
      </c>
      <c r="C22" s="93"/>
      <c r="D22" s="93"/>
      <c r="E22" s="93"/>
      <c r="F22" s="93"/>
      <c r="G22" s="19">
        <f>SUM(G9:G21)</f>
        <v>75</v>
      </c>
      <c r="H22" s="20"/>
      <c r="I22" s="19" t="s">
        <v>11</v>
      </c>
      <c r="J22" s="18"/>
      <c r="K22" s="37">
        <f>SUM(K9:K21)</f>
        <v>464386.5</v>
      </c>
    </row>
    <row r="23" spans="2:11" s="8" customFormat="1" ht="24" customHeight="1" x14ac:dyDescent="0.25">
      <c r="B23" s="91" t="s">
        <v>40</v>
      </c>
      <c r="C23" s="92"/>
      <c r="D23" s="88"/>
      <c r="E23" s="89"/>
      <c r="F23" s="89"/>
      <c r="G23" s="89"/>
      <c r="H23" s="89"/>
      <c r="I23" s="90"/>
      <c r="J23" s="58" t="s">
        <v>69</v>
      </c>
      <c r="K23" s="56">
        <v>0.65</v>
      </c>
    </row>
    <row r="24" spans="2:11" s="8" customFormat="1" ht="24" customHeight="1" x14ac:dyDescent="0.25">
      <c r="B24" s="81"/>
      <c r="C24" s="82"/>
      <c r="D24" s="82"/>
      <c r="E24" s="82"/>
      <c r="F24" s="82"/>
      <c r="G24" s="82"/>
      <c r="H24" s="82"/>
      <c r="I24" s="83"/>
      <c r="J24" s="57" t="s">
        <v>70</v>
      </c>
      <c r="K24" s="58">
        <f>K22-K22*K23</f>
        <v>162535.27499999997</v>
      </c>
    </row>
    <row r="25" spans="2:11" s="4" customFormat="1" ht="19.5" customHeight="1" x14ac:dyDescent="0.25">
      <c r="G25" s="6"/>
      <c r="H25" s="6"/>
      <c r="I25" s="2"/>
      <c r="J25" s="7"/>
      <c r="K25" s="7"/>
    </row>
    <row r="26" spans="2:11" s="2" customFormat="1" ht="15.6" x14ac:dyDescent="0.25">
      <c r="B26" s="84" t="s">
        <v>3</v>
      </c>
      <c r="C26" s="84"/>
      <c r="D26" s="84"/>
      <c r="E26" s="84"/>
      <c r="F26" s="55"/>
      <c r="G26" s="3"/>
      <c r="H26" s="7"/>
      <c r="I26" s="7"/>
    </row>
    <row r="27" spans="2:11" s="2" customFormat="1" ht="64.5" customHeight="1" x14ac:dyDescent="0.25">
      <c r="B27" s="79" t="s">
        <v>83</v>
      </c>
      <c r="C27" s="80"/>
      <c r="D27" s="80"/>
      <c r="E27" s="80"/>
      <c r="G27" s="3"/>
      <c r="H27" s="7"/>
      <c r="I27" s="7"/>
    </row>
    <row r="28" spans="2:11" x14ac:dyDescent="0.25">
      <c r="B28" s="66" t="s">
        <v>87</v>
      </c>
    </row>
    <row r="30" spans="2:11" ht="15.6" x14ac:dyDescent="0.25">
      <c r="D30" s="10">
        <v>31</v>
      </c>
      <c r="H30" s="46"/>
      <c r="I30" s="47"/>
    </row>
    <row r="31" spans="2:11" ht="15.6" x14ac:dyDescent="0.25">
      <c r="H31" s="46"/>
      <c r="I31" s="47"/>
    </row>
  </sheetData>
  <mergeCells count="16">
    <mergeCell ref="B8:C8"/>
    <mergeCell ref="C2:D2"/>
    <mergeCell ref="C3:D3"/>
    <mergeCell ref="C4:D4"/>
    <mergeCell ref="C5:D5"/>
    <mergeCell ref="B7:I7"/>
    <mergeCell ref="B24:I24"/>
    <mergeCell ref="B26:E26"/>
    <mergeCell ref="B27:E27"/>
    <mergeCell ref="D9:D13"/>
    <mergeCell ref="D14:D16"/>
    <mergeCell ref="D19:D21"/>
    <mergeCell ref="B22:F22"/>
    <mergeCell ref="B23:C23"/>
    <mergeCell ref="D23:I23"/>
    <mergeCell ref="B19:C19"/>
  </mergeCells>
  <pageMargins left="0.51181102362204722" right="0.51181102362204722" top="0.78740157480314965" bottom="0.78740157480314965" header="0.31496062992125984" footer="0.31496062992125984"/>
  <pageSetup scale="48" orientation="landscape" verticalDpi="597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77"/>
  <sheetViews>
    <sheetView showGridLines="0" topLeftCell="A7" zoomScale="70" zoomScaleNormal="70" workbookViewId="0">
      <selection activeCell="K22" sqref="K22"/>
    </sheetView>
  </sheetViews>
  <sheetFormatPr defaultColWidth="9.109375" defaultRowHeight="13.8" x14ac:dyDescent="0.25"/>
  <cols>
    <col min="1" max="1" width="3.5546875" style="10" customWidth="1"/>
    <col min="2" max="2" width="40.44140625" style="10" customWidth="1"/>
    <col min="3" max="3" width="27.88671875" style="10" customWidth="1"/>
    <col min="4" max="4" width="22.6640625" style="10" customWidth="1"/>
    <col min="5" max="5" width="69.44140625" style="10" bestFit="1" customWidth="1"/>
    <col min="6" max="6" width="17.44140625" style="10" customWidth="1"/>
    <col min="7" max="7" width="20" style="10" bestFit="1" customWidth="1"/>
    <col min="8" max="8" width="38.5546875" style="10" customWidth="1"/>
    <col min="9" max="9" width="19.5546875" style="10" bestFit="1" customWidth="1"/>
    <col min="10" max="11" width="17.6640625" style="10" customWidth="1"/>
    <col min="12" max="12" width="17.109375" style="10" customWidth="1"/>
    <col min="13" max="16384" width="9.109375" style="10"/>
  </cols>
  <sheetData>
    <row r="1" spans="2:11" ht="15.75" customHeight="1" x14ac:dyDescent="0.25"/>
    <row r="2" spans="2:11" ht="20.100000000000001" customHeight="1" x14ac:dyDescent="0.25">
      <c r="B2" s="9" t="s">
        <v>7</v>
      </c>
      <c r="C2" s="67" t="s">
        <v>16</v>
      </c>
      <c r="D2" s="68"/>
    </row>
    <row r="3" spans="2:11" ht="20.100000000000001" customHeight="1" x14ac:dyDescent="0.25">
      <c r="B3" s="9" t="s">
        <v>13</v>
      </c>
      <c r="C3" s="67" t="s">
        <v>15</v>
      </c>
      <c r="D3" s="68"/>
    </row>
    <row r="4" spans="2:11" ht="20.100000000000001" customHeight="1" x14ac:dyDescent="0.25">
      <c r="B4" s="9" t="s">
        <v>8</v>
      </c>
      <c r="C4" s="67" t="s">
        <v>35</v>
      </c>
      <c r="D4" s="68"/>
    </row>
    <row r="5" spans="2:11" ht="20.100000000000001" customHeight="1" x14ac:dyDescent="0.25">
      <c r="B5" s="9" t="s">
        <v>9</v>
      </c>
      <c r="C5" s="74" t="s">
        <v>50</v>
      </c>
      <c r="D5" s="75"/>
    </row>
    <row r="6" spans="2:11" ht="20.100000000000001" customHeight="1" x14ac:dyDescent="0.25"/>
    <row r="7" spans="2:11" s="2" customFormat="1" ht="39.9" customHeight="1" x14ac:dyDescent="0.25">
      <c r="B7" s="96" t="s">
        <v>14</v>
      </c>
      <c r="C7" s="96"/>
      <c r="D7" s="96"/>
      <c r="E7" s="96"/>
      <c r="F7" s="96"/>
      <c r="G7" s="96"/>
      <c r="H7" s="96"/>
      <c r="I7" s="96"/>
      <c r="J7" s="22"/>
      <c r="K7" s="21"/>
    </row>
    <row r="8" spans="2:11" s="5" customFormat="1" ht="47.25" customHeight="1" x14ac:dyDescent="0.25">
      <c r="B8" s="69" t="s">
        <v>0</v>
      </c>
      <c r="C8" s="70"/>
      <c r="D8" s="11" t="s">
        <v>4</v>
      </c>
      <c r="E8" s="11" t="s">
        <v>5</v>
      </c>
      <c r="F8" s="12" t="s">
        <v>10</v>
      </c>
      <c r="G8" s="13" t="s">
        <v>6</v>
      </c>
      <c r="H8" s="11" t="s">
        <v>12</v>
      </c>
      <c r="I8" s="11" t="s">
        <v>2</v>
      </c>
      <c r="J8" s="14" t="s">
        <v>1</v>
      </c>
      <c r="K8" s="11" t="s">
        <v>20</v>
      </c>
    </row>
    <row r="9" spans="2:11" s="5" customFormat="1" ht="17.25" customHeight="1" x14ac:dyDescent="0.25">
      <c r="B9" s="41" t="s">
        <v>17</v>
      </c>
      <c r="C9" s="41"/>
      <c r="D9" s="76" t="s">
        <v>41</v>
      </c>
      <c r="E9" s="29" t="s">
        <v>29</v>
      </c>
      <c r="F9" s="24" t="s">
        <v>27</v>
      </c>
      <c r="G9" s="25">
        <v>0</v>
      </c>
      <c r="H9" s="16" t="s">
        <v>17</v>
      </c>
      <c r="I9" s="27">
        <v>4875</v>
      </c>
      <c r="J9" s="28">
        <v>0.375</v>
      </c>
      <c r="K9" s="30">
        <f t="shared" ref="K9:K21" si="0">J9*I9*G9</f>
        <v>0</v>
      </c>
    </row>
    <row r="10" spans="2:11" s="5" customFormat="1" ht="15" customHeight="1" x14ac:dyDescent="0.25">
      <c r="B10" s="41" t="s">
        <v>32</v>
      </c>
      <c r="C10" s="41"/>
      <c r="D10" s="77"/>
      <c r="E10" s="29" t="s">
        <v>29</v>
      </c>
      <c r="F10" s="24" t="s">
        <v>27</v>
      </c>
      <c r="G10" s="25">
        <v>0</v>
      </c>
      <c r="H10" s="26" t="s">
        <v>18</v>
      </c>
      <c r="I10" s="27">
        <v>6497</v>
      </c>
      <c r="J10" s="28">
        <v>0.375</v>
      </c>
      <c r="K10" s="30">
        <f t="shared" si="0"/>
        <v>0</v>
      </c>
    </row>
    <row r="11" spans="2:11" s="1" customFormat="1" ht="17.100000000000001" customHeight="1" x14ac:dyDescent="0.25">
      <c r="B11" s="41" t="s">
        <v>25</v>
      </c>
      <c r="C11" s="41"/>
      <c r="D11" s="77"/>
      <c r="E11" s="29" t="s">
        <v>29</v>
      </c>
      <c r="F11" s="24" t="s">
        <v>27</v>
      </c>
      <c r="G11" s="15">
        <v>0</v>
      </c>
      <c r="H11" s="16" t="s">
        <v>25</v>
      </c>
      <c r="I11" s="17">
        <v>5375</v>
      </c>
      <c r="J11" s="28">
        <v>0.375</v>
      </c>
      <c r="K11" s="30">
        <f t="shared" si="0"/>
        <v>0</v>
      </c>
    </row>
    <row r="12" spans="2:11" s="1" customFormat="1" ht="17.100000000000001" customHeight="1" x14ac:dyDescent="0.25">
      <c r="B12" s="41" t="s">
        <v>54</v>
      </c>
      <c r="C12" s="41"/>
      <c r="D12" s="77"/>
      <c r="E12" s="29" t="s">
        <v>29</v>
      </c>
      <c r="F12" s="24" t="s">
        <v>27</v>
      </c>
      <c r="G12" s="15">
        <v>0</v>
      </c>
      <c r="H12" s="16" t="s">
        <v>51</v>
      </c>
      <c r="I12" s="17">
        <v>4588</v>
      </c>
      <c r="J12" s="28">
        <v>0.375</v>
      </c>
      <c r="K12" s="30">
        <f t="shared" si="0"/>
        <v>0</v>
      </c>
    </row>
    <row r="13" spans="2:11" s="1" customFormat="1" ht="17.100000000000001" customHeight="1" x14ac:dyDescent="0.25">
      <c r="B13" s="41" t="s">
        <v>55</v>
      </c>
      <c r="C13" s="39"/>
      <c r="D13" s="78"/>
      <c r="E13" s="29" t="s">
        <v>56</v>
      </c>
      <c r="F13" s="24" t="s">
        <v>27</v>
      </c>
      <c r="G13" s="32">
        <f>E45</f>
        <v>0</v>
      </c>
      <c r="H13" s="16"/>
      <c r="I13" s="17"/>
      <c r="J13" s="28"/>
      <c r="K13" s="30">
        <f>F45</f>
        <v>0</v>
      </c>
    </row>
    <row r="14" spans="2:11" s="1" customFormat="1" ht="17.100000000000001" customHeight="1" x14ac:dyDescent="0.25">
      <c r="B14" s="41" t="s">
        <v>58</v>
      </c>
      <c r="C14" s="39"/>
      <c r="D14" s="76" t="s">
        <v>48</v>
      </c>
      <c r="E14" s="29" t="s">
        <v>29</v>
      </c>
      <c r="F14" s="24" t="s">
        <v>27</v>
      </c>
      <c r="G14" s="15">
        <v>0</v>
      </c>
      <c r="H14" s="16" t="s">
        <v>37</v>
      </c>
      <c r="I14" s="17">
        <v>4875</v>
      </c>
      <c r="J14" s="28">
        <v>0.375</v>
      </c>
      <c r="K14" s="30">
        <f t="shared" si="0"/>
        <v>0</v>
      </c>
    </row>
    <row r="15" spans="2:11" s="1" customFormat="1" ht="17.100000000000001" customHeight="1" x14ac:dyDescent="0.25">
      <c r="B15" s="41" t="s">
        <v>32</v>
      </c>
      <c r="C15" s="39"/>
      <c r="D15" s="77"/>
      <c r="E15" s="29" t="s">
        <v>29</v>
      </c>
      <c r="F15" s="24" t="s">
        <v>27</v>
      </c>
      <c r="G15" s="15">
        <v>0</v>
      </c>
      <c r="H15" s="26" t="s">
        <v>18</v>
      </c>
      <c r="I15" s="27">
        <v>6497</v>
      </c>
      <c r="J15" s="28">
        <v>0.375</v>
      </c>
      <c r="K15" s="30">
        <f t="shared" si="0"/>
        <v>0</v>
      </c>
    </row>
    <row r="16" spans="2:11" s="1" customFormat="1" ht="17.100000000000001" customHeight="1" x14ac:dyDescent="0.25">
      <c r="B16" s="41" t="s">
        <v>25</v>
      </c>
      <c r="C16" s="39"/>
      <c r="D16" s="78"/>
      <c r="E16" s="29" t="s">
        <v>29</v>
      </c>
      <c r="F16" s="24" t="s">
        <v>27</v>
      </c>
      <c r="G16" s="15">
        <v>0</v>
      </c>
      <c r="H16" s="16" t="s">
        <v>25</v>
      </c>
      <c r="I16" s="17">
        <v>5375</v>
      </c>
      <c r="J16" s="28">
        <v>0.375</v>
      </c>
      <c r="K16" s="30">
        <f t="shared" si="0"/>
        <v>0</v>
      </c>
    </row>
    <row r="17" spans="2:11" s="1" customFormat="1" ht="17.100000000000001" customHeight="1" x14ac:dyDescent="0.25">
      <c r="B17" s="41" t="s">
        <v>43</v>
      </c>
      <c r="C17" s="41"/>
      <c r="D17" s="51" t="s">
        <v>41</v>
      </c>
      <c r="E17" s="29" t="s">
        <v>36</v>
      </c>
      <c r="F17" s="24" t="s">
        <v>27</v>
      </c>
      <c r="G17" s="32">
        <f>E60</f>
        <v>30</v>
      </c>
      <c r="H17" s="16" t="s">
        <v>49</v>
      </c>
      <c r="I17" s="17"/>
      <c r="J17" s="28"/>
      <c r="K17" s="30">
        <f>F60</f>
        <v>39983.625</v>
      </c>
    </row>
    <row r="18" spans="2:11" s="1" customFormat="1" ht="17.100000000000001" customHeight="1" x14ac:dyDescent="0.25">
      <c r="B18" s="41" t="s">
        <v>59</v>
      </c>
      <c r="C18" s="41" t="s">
        <v>60</v>
      </c>
      <c r="D18" s="51" t="s">
        <v>62</v>
      </c>
      <c r="E18" s="29" t="s">
        <v>63</v>
      </c>
      <c r="F18" s="24" t="s">
        <v>27</v>
      </c>
      <c r="G18" s="32">
        <v>0</v>
      </c>
      <c r="H18" s="16" t="s">
        <v>64</v>
      </c>
      <c r="I18" s="17">
        <v>1339</v>
      </c>
      <c r="J18" s="28">
        <v>1</v>
      </c>
      <c r="K18" s="30">
        <f t="shared" si="0"/>
        <v>0</v>
      </c>
    </row>
    <row r="19" spans="2:11" s="1" customFormat="1" ht="17.100000000000001" customHeight="1" x14ac:dyDescent="0.25">
      <c r="B19" s="41" t="s">
        <v>42</v>
      </c>
      <c r="C19" s="41"/>
      <c r="D19" s="77" t="s">
        <v>61</v>
      </c>
      <c r="E19" s="29" t="s">
        <v>21</v>
      </c>
      <c r="F19" s="24" t="s">
        <v>19</v>
      </c>
      <c r="G19" s="32">
        <v>0</v>
      </c>
      <c r="H19" s="16" t="s">
        <v>30</v>
      </c>
      <c r="I19" s="17"/>
      <c r="J19" s="23"/>
      <c r="K19" s="30">
        <f>F77</f>
        <v>0</v>
      </c>
    </row>
    <row r="20" spans="2:11" s="1" customFormat="1" ht="17.100000000000001" customHeight="1" x14ac:dyDescent="0.25">
      <c r="B20" s="41" t="s">
        <v>37</v>
      </c>
      <c r="C20" s="41"/>
      <c r="D20" s="77"/>
      <c r="E20" s="29" t="s">
        <v>38</v>
      </c>
      <c r="F20" s="24" t="s">
        <v>39</v>
      </c>
      <c r="G20" s="15">
        <v>0</v>
      </c>
      <c r="H20" s="38" t="s">
        <v>37</v>
      </c>
      <c r="I20" s="17">
        <v>12188</v>
      </c>
      <c r="J20" s="23">
        <v>1</v>
      </c>
      <c r="K20" s="30">
        <f t="shared" si="0"/>
        <v>0</v>
      </c>
    </row>
    <row r="21" spans="2:11" s="1" customFormat="1" ht="17.100000000000001" customHeight="1" x14ac:dyDescent="0.25">
      <c r="B21" s="41" t="s">
        <v>32</v>
      </c>
      <c r="C21" s="41"/>
      <c r="D21" s="78"/>
      <c r="E21" s="29" t="s">
        <v>38</v>
      </c>
      <c r="F21" s="24" t="s">
        <v>39</v>
      </c>
      <c r="G21" s="32">
        <v>0</v>
      </c>
      <c r="H21" s="33" t="s">
        <v>32</v>
      </c>
      <c r="I21" s="17">
        <v>16243</v>
      </c>
      <c r="J21" s="23">
        <v>1</v>
      </c>
      <c r="K21" s="30">
        <f t="shared" si="0"/>
        <v>0</v>
      </c>
    </row>
    <row r="22" spans="2:11" s="8" customFormat="1" ht="24" customHeight="1" x14ac:dyDescent="0.25">
      <c r="B22" s="93" t="s">
        <v>34</v>
      </c>
      <c r="C22" s="93"/>
      <c r="D22" s="93"/>
      <c r="E22" s="93"/>
      <c r="F22" s="93"/>
      <c r="G22" s="19">
        <f>SUM(G9:G21)</f>
        <v>30</v>
      </c>
      <c r="H22" s="20"/>
      <c r="I22" s="19" t="s">
        <v>11</v>
      </c>
      <c r="J22" s="18"/>
      <c r="K22" s="37">
        <f>SUM(K9:K21)</f>
        <v>39983.625</v>
      </c>
    </row>
    <row r="23" spans="2:11" s="8" customFormat="1" ht="24" customHeight="1" x14ac:dyDescent="0.25">
      <c r="B23" s="91" t="s">
        <v>40</v>
      </c>
      <c r="C23" s="92"/>
      <c r="D23" s="88"/>
      <c r="E23" s="89"/>
      <c r="F23" s="89"/>
      <c r="G23" s="89"/>
      <c r="H23" s="89"/>
      <c r="I23" s="90"/>
      <c r="J23" s="18"/>
      <c r="K23" s="18"/>
    </row>
    <row r="24" spans="2:11" s="8" customFormat="1" ht="24" customHeight="1" x14ac:dyDescent="0.25">
      <c r="B24" s="88"/>
      <c r="C24" s="90"/>
      <c r="D24" s="97"/>
      <c r="E24" s="98"/>
      <c r="F24" s="98"/>
      <c r="G24" s="98"/>
      <c r="H24" s="98"/>
      <c r="I24" s="99"/>
      <c r="J24" s="18"/>
      <c r="K24" s="18"/>
    </row>
    <row r="25" spans="2:11" s="4" customFormat="1" ht="19.5" customHeight="1" x14ac:dyDescent="0.25">
      <c r="G25" s="6"/>
      <c r="H25" s="6"/>
      <c r="I25" s="2"/>
      <c r="J25" s="7"/>
      <c r="K25" s="7"/>
    </row>
    <row r="26" spans="2:11" s="2" customFormat="1" ht="15.6" x14ac:dyDescent="0.25">
      <c r="B26" s="84" t="s">
        <v>3</v>
      </c>
      <c r="C26" s="84"/>
      <c r="D26" s="84"/>
      <c r="E26" s="84"/>
      <c r="F26" s="52"/>
      <c r="G26" s="3"/>
      <c r="H26" s="7"/>
      <c r="I26" s="7"/>
    </row>
    <row r="27" spans="2:11" s="2" customFormat="1" ht="15.6" x14ac:dyDescent="0.25">
      <c r="B27" s="2" t="s">
        <v>53</v>
      </c>
      <c r="G27" s="3"/>
      <c r="H27" s="7"/>
      <c r="I27" s="7"/>
    </row>
    <row r="30" spans="2:11" ht="15.6" x14ac:dyDescent="0.25">
      <c r="H30" s="46"/>
      <c r="I30" s="47"/>
    </row>
    <row r="31" spans="2:11" ht="15.6" x14ac:dyDescent="0.25">
      <c r="H31" s="46"/>
      <c r="I31" s="47"/>
    </row>
    <row r="32" spans="2:11" ht="15.6" x14ac:dyDescent="0.25">
      <c r="B32" s="34" t="s">
        <v>57</v>
      </c>
      <c r="H32" s="46"/>
      <c r="I32" s="47"/>
    </row>
    <row r="33" spans="2:9" ht="15.6" x14ac:dyDescent="0.25">
      <c r="H33" s="46"/>
      <c r="I33" s="47"/>
    </row>
    <row r="34" spans="2:9" ht="15.6" x14ac:dyDescent="0.25">
      <c r="B34" s="31" t="s">
        <v>0</v>
      </c>
      <c r="C34" s="31" t="s">
        <v>19</v>
      </c>
      <c r="D34" s="31" t="s">
        <v>46</v>
      </c>
      <c r="E34" s="31" t="s">
        <v>22</v>
      </c>
      <c r="F34" s="31" t="s">
        <v>23</v>
      </c>
      <c r="H34" s="46"/>
      <c r="I34" s="47"/>
    </row>
    <row r="35" spans="2:9" ht="15.6" x14ac:dyDescent="0.25">
      <c r="B35" s="31"/>
      <c r="C35" s="31"/>
      <c r="D35" s="31" t="s">
        <v>27</v>
      </c>
      <c r="E35" s="31"/>
      <c r="F35" s="31"/>
      <c r="H35" s="46"/>
      <c r="I35" s="47"/>
    </row>
    <row r="36" spans="2:9" ht="15.6" x14ac:dyDescent="0.25">
      <c r="B36" s="42" t="s">
        <v>17</v>
      </c>
      <c r="C36" s="35">
        <v>4875</v>
      </c>
      <c r="D36" s="43">
        <v>0.375</v>
      </c>
      <c r="E36" s="35">
        <v>0</v>
      </c>
      <c r="F36" s="35">
        <f>C36*D36*E36</f>
        <v>0</v>
      </c>
      <c r="H36" s="46"/>
      <c r="I36" s="47"/>
    </row>
    <row r="37" spans="2:9" ht="15.6" x14ac:dyDescent="0.25">
      <c r="B37" s="42" t="s">
        <v>28</v>
      </c>
      <c r="C37" s="35">
        <v>2923</v>
      </c>
      <c r="D37" s="43">
        <v>0.375</v>
      </c>
      <c r="E37" s="35">
        <v>0</v>
      </c>
      <c r="F37" s="35">
        <f t="shared" ref="F37:F44" si="1">C37*D37*E37</f>
        <v>0</v>
      </c>
      <c r="H37" s="46"/>
      <c r="I37" s="47"/>
    </row>
    <row r="38" spans="2:9" ht="15.6" x14ac:dyDescent="0.25">
      <c r="B38" s="42" t="s">
        <v>26</v>
      </c>
      <c r="C38" s="35">
        <v>2490</v>
      </c>
      <c r="D38" s="43">
        <v>0.375</v>
      </c>
      <c r="E38" s="35">
        <v>0</v>
      </c>
      <c r="F38" s="35">
        <f t="shared" si="1"/>
        <v>0</v>
      </c>
      <c r="H38" s="46"/>
      <c r="I38" s="47"/>
    </row>
    <row r="39" spans="2:9" ht="15.6" x14ac:dyDescent="0.25">
      <c r="B39" s="42" t="s">
        <v>32</v>
      </c>
      <c r="C39" s="35">
        <v>6497</v>
      </c>
      <c r="D39" s="43">
        <v>0.375</v>
      </c>
      <c r="E39" s="35">
        <v>0</v>
      </c>
      <c r="F39" s="35">
        <f t="shared" si="1"/>
        <v>0</v>
      </c>
      <c r="H39" s="46"/>
      <c r="I39" s="47"/>
    </row>
    <row r="40" spans="2:9" ht="15.6" x14ac:dyDescent="0.25">
      <c r="B40" s="42" t="s">
        <v>24</v>
      </c>
      <c r="C40" s="35">
        <v>2924</v>
      </c>
      <c r="D40" s="43">
        <v>0.375</v>
      </c>
      <c r="E40" s="35">
        <v>0</v>
      </c>
      <c r="F40" s="35">
        <f t="shared" si="1"/>
        <v>0</v>
      </c>
      <c r="H40" s="46"/>
      <c r="I40" s="47"/>
    </row>
    <row r="41" spans="2:9" ht="15.6" x14ac:dyDescent="0.25">
      <c r="B41" s="42" t="s">
        <v>31</v>
      </c>
      <c r="C41" s="35">
        <v>5375</v>
      </c>
      <c r="D41" s="43">
        <v>0.375</v>
      </c>
      <c r="E41" s="35">
        <v>0</v>
      </c>
      <c r="F41" s="35">
        <f t="shared" si="1"/>
        <v>0</v>
      </c>
      <c r="H41" s="46"/>
      <c r="I41" s="47"/>
    </row>
    <row r="42" spans="2:9" ht="15.6" x14ac:dyDescent="0.25">
      <c r="B42" s="42" t="s">
        <v>52</v>
      </c>
      <c r="C42" s="35">
        <v>4588</v>
      </c>
      <c r="D42" s="43">
        <v>0.375</v>
      </c>
      <c r="E42" s="35">
        <v>0</v>
      </c>
      <c r="F42" s="35">
        <f t="shared" si="1"/>
        <v>0</v>
      </c>
      <c r="H42" s="46"/>
      <c r="I42" s="47"/>
    </row>
    <row r="43" spans="2:9" ht="15.6" x14ac:dyDescent="0.25">
      <c r="B43" s="42" t="s">
        <v>44</v>
      </c>
      <c r="C43" s="35">
        <v>2005</v>
      </c>
      <c r="D43" s="43">
        <v>0.375</v>
      </c>
      <c r="E43" s="35">
        <v>0</v>
      </c>
      <c r="F43" s="35">
        <f t="shared" si="1"/>
        <v>0</v>
      </c>
    </row>
    <row r="44" spans="2:9" ht="15.6" x14ac:dyDescent="0.25">
      <c r="B44" s="42" t="s">
        <v>45</v>
      </c>
      <c r="C44" s="35">
        <v>3348</v>
      </c>
      <c r="D44" s="43">
        <v>0.375</v>
      </c>
      <c r="E44" s="35">
        <v>0</v>
      </c>
      <c r="F44" s="35">
        <f t="shared" si="1"/>
        <v>0</v>
      </c>
    </row>
    <row r="45" spans="2:9" ht="15.6" x14ac:dyDescent="0.25">
      <c r="B45" s="44" t="s">
        <v>11</v>
      </c>
      <c r="C45" s="44"/>
      <c r="D45" s="44"/>
      <c r="E45" s="45">
        <v>0</v>
      </c>
      <c r="F45" s="45">
        <f>SUM(F36:F44)</f>
        <v>0</v>
      </c>
    </row>
    <row r="46" spans="2:9" ht="15.6" x14ac:dyDescent="0.25">
      <c r="B46" s="48"/>
      <c r="C46" s="48"/>
      <c r="D46" s="48"/>
      <c r="E46" s="49"/>
      <c r="F46" s="49"/>
    </row>
    <row r="47" spans="2:9" x14ac:dyDescent="0.25">
      <c r="B47" s="34" t="s">
        <v>47</v>
      </c>
    </row>
    <row r="49" spans="2:6" x14ac:dyDescent="0.25">
      <c r="B49" s="31" t="s">
        <v>0</v>
      </c>
      <c r="C49" s="31" t="s">
        <v>19</v>
      </c>
      <c r="D49" s="31" t="s">
        <v>46</v>
      </c>
      <c r="E49" s="31" t="s">
        <v>22</v>
      </c>
      <c r="F49" s="31" t="s">
        <v>23</v>
      </c>
    </row>
    <row r="50" spans="2:6" x14ac:dyDescent="0.25">
      <c r="B50" s="31"/>
      <c r="C50" s="31"/>
      <c r="D50" s="31" t="s">
        <v>27</v>
      </c>
      <c r="E50" s="31"/>
      <c r="F50" s="31"/>
    </row>
    <row r="51" spans="2:6" ht="15.6" x14ac:dyDescent="0.25">
      <c r="B51" s="42" t="s">
        <v>17</v>
      </c>
      <c r="C51" s="35">
        <v>4875</v>
      </c>
      <c r="D51" s="43">
        <v>0.375</v>
      </c>
      <c r="E51" s="35">
        <v>4</v>
      </c>
      <c r="F51" s="35">
        <f>C51*D51*E51</f>
        <v>7312.5</v>
      </c>
    </row>
    <row r="52" spans="2:6" ht="15.6" x14ac:dyDescent="0.25">
      <c r="B52" s="42" t="s">
        <v>28</v>
      </c>
      <c r="C52" s="35">
        <v>2923</v>
      </c>
      <c r="D52" s="43">
        <v>0.375</v>
      </c>
      <c r="E52" s="35">
        <v>5</v>
      </c>
      <c r="F52" s="35">
        <f t="shared" ref="F52:F59" si="2">C52*D52*E52</f>
        <v>5480.625</v>
      </c>
    </row>
    <row r="53" spans="2:6" ht="15.6" x14ac:dyDescent="0.25">
      <c r="B53" s="42" t="s">
        <v>26</v>
      </c>
      <c r="C53" s="35">
        <v>2490</v>
      </c>
      <c r="D53" s="43">
        <v>0.375</v>
      </c>
      <c r="E53" s="35">
        <v>4</v>
      </c>
      <c r="F53" s="35">
        <f t="shared" si="2"/>
        <v>3735</v>
      </c>
    </row>
    <row r="54" spans="2:6" ht="15.6" x14ac:dyDescent="0.25">
      <c r="B54" s="42" t="s">
        <v>32</v>
      </c>
      <c r="C54" s="35">
        <v>6497</v>
      </c>
      <c r="D54" s="43">
        <v>0.375</v>
      </c>
      <c r="E54" s="35">
        <v>2</v>
      </c>
      <c r="F54" s="35">
        <f t="shared" si="2"/>
        <v>4872.75</v>
      </c>
    </row>
    <row r="55" spans="2:6" ht="15.6" x14ac:dyDescent="0.25">
      <c r="B55" s="42" t="s">
        <v>24</v>
      </c>
      <c r="C55" s="35">
        <v>2924</v>
      </c>
      <c r="D55" s="43">
        <v>0.375</v>
      </c>
      <c r="E55" s="35">
        <v>3</v>
      </c>
      <c r="F55" s="35">
        <f t="shared" si="2"/>
        <v>3289.5</v>
      </c>
    </row>
    <row r="56" spans="2:6" ht="15.6" x14ac:dyDescent="0.25">
      <c r="B56" s="42" t="s">
        <v>31</v>
      </c>
      <c r="C56" s="35">
        <v>5375</v>
      </c>
      <c r="D56" s="43">
        <v>0.375</v>
      </c>
      <c r="E56" s="35">
        <v>3</v>
      </c>
      <c r="F56" s="35">
        <f t="shared" si="2"/>
        <v>6046.875</v>
      </c>
    </row>
    <row r="57" spans="2:6" ht="15.6" x14ac:dyDescent="0.25">
      <c r="B57" s="42" t="s">
        <v>52</v>
      </c>
      <c r="C57" s="35">
        <v>4588</v>
      </c>
      <c r="D57" s="43">
        <v>0.375</v>
      </c>
      <c r="E57" s="35">
        <v>1</v>
      </c>
      <c r="F57" s="35">
        <f t="shared" si="2"/>
        <v>1720.5</v>
      </c>
    </row>
    <row r="58" spans="2:6" ht="15.6" x14ac:dyDescent="0.25">
      <c r="B58" s="42" t="s">
        <v>44</v>
      </c>
      <c r="C58" s="35">
        <v>2005</v>
      </c>
      <c r="D58" s="43">
        <v>0.375</v>
      </c>
      <c r="E58" s="35">
        <v>5</v>
      </c>
      <c r="F58" s="35">
        <f t="shared" si="2"/>
        <v>3759.375</v>
      </c>
    </row>
    <row r="59" spans="2:6" ht="15.6" x14ac:dyDescent="0.25">
      <c r="B59" s="42" t="s">
        <v>45</v>
      </c>
      <c r="C59" s="35">
        <v>3348</v>
      </c>
      <c r="D59" s="43">
        <v>0.375</v>
      </c>
      <c r="E59" s="35">
        <v>3</v>
      </c>
      <c r="F59" s="35">
        <f t="shared" si="2"/>
        <v>3766.5</v>
      </c>
    </row>
    <row r="60" spans="2:6" ht="15.6" x14ac:dyDescent="0.25">
      <c r="B60" s="44" t="s">
        <v>11</v>
      </c>
      <c r="C60" s="44"/>
      <c r="D60" s="44"/>
      <c r="E60" s="45">
        <f>SUM(E51:E59)</f>
        <v>30</v>
      </c>
      <c r="F60" s="45">
        <f>SUM(F51:F59)</f>
        <v>39983.625</v>
      </c>
    </row>
    <row r="62" spans="2:6" x14ac:dyDescent="0.25">
      <c r="B62" s="100"/>
      <c r="C62" s="100"/>
      <c r="D62" s="100"/>
      <c r="E62" s="100"/>
      <c r="F62" s="100"/>
    </row>
    <row r="63" spans="2:6" x14ac:dyDescent="0.25">
      <c r="B63" s="100"/>
      <c r="C63" s="100"/>
      <c r="D63" s="100"/>
      <c r="E63" s="100"/>
      <c r="F63" s="100"/>
    </row>
    <row r="64" spans="2:6" x14ac:dyDescent="0.25">
      <c r="B64" s="34" t="s">
        <v>33</v>
      </c>
    </row>
    <row r="66" spans="2:6" x14ac:dyDescent="0.25">
      <c r="B66" s="31" t="s">
        <v>0</v>
      </c>
      <c r="C66" s="31"/>
      <c r="D66" s="31" t="s">
        <v>46</v>
      </c>
      <c r="E66" s="31" t="s">
        <v>22</v>
      </c>
      <c r="F66" s="31" t="s">
        <v>23</v>
      </c>
    </row>
    <row r="67" spans="2:6" x14ac:dyDescent="0.25">
      <c r="B67" s="31"/>
      <c r="C67" s="31"/>
      <c r="D67" s="31" t="s">
        <v>27</v>
      </c>
      <c r="E67" s="31"/>
      <c r="F67" s="31"/>
    </row>
    <row r="68" spans="2:6" ht="15.6" x14ac:dyDescent="0.25">
      <c r="B68" s="42" t="s">
        <v>17</v>
      </c>
      <c r="C68" s="35">
        <v>4875</v>
      </c>
      <c r="D68" s="43">
        <v>1</v>
      </c>
      <c r="E68" s="35">
        <v>0</v>
      </c>
      <c r="F68" s="35">
        <f>C68*D68*E68</f>
        <v>0</v>
      </c>
    </row>
    <row r="69" spans="2:6" ht="15.6" x14ac:dyDescent="0.25">
      <c r="B69" s="42" t="s">
        <v>28</v>
      </c>
      <c r="C69" s="35">
        <v>2923</v>
      </c>
      <c r="D69" s="43">
        <v>1</v>
      </c>
      <c r="E69" s="35">
        <v>0</v>
      </c>
      <c r="F69" s="35">
        <f t="shared" ref="F69:F76" si="3">C69*D69*E69</f>
        <v>0</v>
      </c>
    </row>
    <row r="70" spans="2:6" ht="15.6" x14ac:dyDescent="0.25">
      <c r="B70" s="42" t="s">
        <v>26</v>
      </c>
      <c r="C70" s="35">
        <v>2490</v>
      </c>
      <c r="D70" s="43">
        <v>1</v>
      </c>
      <c r="E70" s="36">
        <v>0</v>
      </c>
      <c r="F70" s="35">
        <f t="shared" si="3"/>
        <v>0</v>
      </c>
    </row>
    <row r="71" spans="2:6" ht="15.6" x14ac:dyDescent="0.25">
      <c r="B71" s="42" t="s">
        <v>32</v>
      </c>
      <c r="C71" s="35">
        <v>6497</v>
      </c>
      <c r="D71" s="43">
        <v>1</v>
      </c>
      <c r="E71" s="36">
        <v>0</v>
      </c>
      <c r="F71" s="35">
        <f t="shared" si="3"/>
        <v>0</v>
      </c>
    </row>
    <row r="72" spans="2:6" ht="15.6" x14ac:dyDescent="0.25">
      <c r="B72" s="42" t="s">
        <v>24</v>
      </c>
      <c r="C72" s="35">
        <v>2924</v>
      </c>
      <c r="D72" s="43">
        <v>1</v>
      </c>
      <c r="E72" s="36">
        <v>0</v>
      </c>
      <c r="F72" s="35">
        <f t="shared" si="3"/>
        <v>0</v>
      </c>
    </row>
    <row r="73" spans="2:6" ht="15.6" x14ac:dyDescent="0.25">
      <c r="B73" s="42" t="s">
        <v>31</v>
      </c>
      <c r="C73" s="35">
        <v>5375</v>
      </c>
      <c r="D73" s="43">
        <v>1</v>
      </c>
      <c r="E73" s="36">
        <v>0</v>
      </c>
      <c r="F73" s="35">
        <f t="shared" si="3"/>
        <v>0</v>
      </c>
    </row>
    <row r="74" spans="2:6" ht="15.6" x14ac:dyDescent="0.25">
      <c r="B74" s="42" t="s">
        <v>52</v>
      </c>
      <c r="C74" s="35">
        <v>4588</v>
      </c>
      <c r="D74" s="43">
        <v>1</v>
      </c>
      <c r="E74" s="36">
        <v>0</v>
      </c>
      <c r="F74" s="35">
        <f t="shared" si="3"/>
        <v>0</v>
      </c>
    </row>
    <row r="75" spans="2:6" ht="15.6" x14ac:dyDescent="0.25">
      <c r="B75" s="42" t="s">
        <v>44</v>
      </c>
      <c r="C75" s="35">
        <v>2005</v>
      </c>
      <c r="D75" s="43">
        <v>1</v>
      </c>
      <c r="E75" s="36">
        <v>0</v>
      </c>
      <c r="F75" s="35">
        <f t="shared" si="3"/>
        <v>0</v>
      </c>
    </row>
    <row r="76" spans="2:6" ht="15.6" x14ac:dyDescent="0.25">
      <c r="B76" s="42" t="s">
        <v>45</v>
      </c>
      <c r="C76" s="35">
        <v>3348</v>
      </c>
      <c r="D76" s="43">
        <v>1</v>
      </c>
      <c r="E76" s="36">
        <v>0</v>
      </c>
      <c r="F76" s="35">
        <f t="shared" si="3"/>
        <v>0</v>
      </c>
    </row>
    <row r="77" spans="2:6" ht="15.6" x14ac:dyDescent="0.25">
      <c r="B77" s="44" t="s">
        <v>11</v>
      </c>
      <c r="C77" s="44"/>
      <c r="D77" s="44"/>
      <c r="E77" s="45">
        <v>0</v>
      </c>
      <c r="F77" s="45">
        <f>SUM(F68:F76)</f>
        <v>0</v>
      </c>
    </row>
  </sheetData>
  <mergeCells count="16">
    <mergeCell ref="B8:C8"/>
    <mergeCell ref="B24:C24"/>
    <mergeCell ref="D24:I24"/>
    <mergeCell ref="B26:E26"/>
    <mergeCell ref="B62:F63"/>
    <mergeCell ref="D9:D13"/>
    <mergeCell ref="D14:D16"/>
    <mergeCell ref="D19:D21"/>
    <mergeCell ref="B22:F22"/>
    <mergeCell ref="B23:C23"/>
    <mergeCell ref="D23:I23"/>
    <mergeCell ref="C2:D2"/>
    <mergeCell ref="C3:D3"/>
    <mergeCell ref="C4:D4"/>
    <mergeCell ref="C5:D5"/>
    <mergeCell ref="B7:I7"/>
  </mergeCells>
  <pageMargins left="0.51181102362204722" right="0.51181102362204722" top="0.78740157480314965" bottom="0.78740157480314965" header="0.31496062992125984" footer="0.31496062992125984"/>
  <pageSetup scale="48" orientation="landscape" verticalDpi="597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F63E9139013384C94B1363774253A50" ma:contentTypeVersion="0" ma:contentTypeDescription="Crie um novo documento." ma:contentTypeScope="" ma:versionID="95c51e53f761577981c101be8fe86653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6e078010f886becc52d8153076464ff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4D73872-70B0-4E38-9275-19309FCA09ED}">
  <ds:schemaRefs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purl.org/dc/elements/1.1/"/>
    <ds:schemaRef ds:uri="http://www.w3.org/XML/1998/namespace"/>
    <ds:schemaRef ds:uri="http://purl.org/dc/dcmitype/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022F0B46-0AAF-43B3-A193-4CDD82F3D2F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679791D-D063-4A4D-B820-AEAB0FFC664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Cota ouro</vt:lpstr>
      <vt:lpstr>Cota prata</vt:lpstr>
      <vt:lpstr>Cota bronze</vt:lpstr>
      <vt:lpstr>Cota apoio</vt:lpstr>
    </vt:vector>
  </TitlesOfParts>
  <Company>Rádio e Televisão Record 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mamsilva</dc:creator>
  <cp:lastModifiedBy>Joyce Luque Bastos Berthaud</cp:lastModifiedBy>
  <dcterms:created xsi:type="dcterms:W3CDTF">2010-10-14T19:08:52Z</dcterms:created>
  <dcterms:modified xsi:type="dcterms:W3CDTF">2024-02-08T14:48:51Z</dcterms:modified>
</cp:coreProperties>
</file>